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gpm.sharepoint.com/sites/fundo_azul2/Documentos_FA/00-Modelos FA/"/>
    </mc:Choice>
  </mc:AlternateContent>
  <xr:revisionPtr revIDLastSave="1" documentId="8_{317BFBA5-2DA7-46A3-9069-CF7723A4E7F0}" xr6:coauthVersionLast="47" xr6:coauthVersionMax="47" xr10:uidLastSave="{52F42B89-F6AF-4B93-9231-C0121560D581}"/>
  <bookViews>
    <workbookView xWindow="28680" yWindow="-120" windowWidth="29040" windowHeight="15840" tabRatio="783" xr2:uid="{00000000-000D-0000-FFFF-FFFF00000000}"/>
  </bookViews>
  <sheets>
    <sheet name="Capa" sheetId="6" r:id="rId1"/>
    <sheet name="Operação" sheetId="11" r:id="rId2"/>
    <sheet name="Custos Totais Incorridos" sheetId="16" r:id="rId3"/>
    <sheet name="Calculo Taxa RH" sheetId="17" r:id="rId4"/>
    <sheet name="1º Trim" sheetId="19" r:id="rId5"/>
    <sheet name="2º Trim" sheetId="21" r:id="rId6"/>
    <sheet name="3º Trim" sheetId="22" r:id="rId7"/>
    <sheet name="4º Trim" sheetId="28" r:id="rId8"/>
    <sheet name="5º Trim" sheetId="27" r:id="rId9"/>
    <sheet name="6º Trim" sheetId="26" r:id="rId10"/>
    <sheet name="7º Trim" sheetId="25" r:id="rId11"/>
    <sheet name="8º Trim" sheetId="23" r:id="rId12"/>
    <sheet name="9º Trim" sheetId="24" r:id="rId13"/>
    <sheet name="Check-list Documentos" sheetId="20" r:id="rId14"/>
  </sheets>
  <definedNames>
    <definedName name="_xlnm._FilterDatabase" localSheetId="2" hidden="1">'Custos Totais Incorridos'!$C$19:$C$283</definedName>
    <definedName name="wrn.test_report." hidden="1">{"test",#N/A,TRUE,"I.1 - CO only"}</definedName>
    <definedName name="wrn.test_reportCPF" hidden="1">{"test",#N/A,TRUE,"I.1 - CO only"}</definedName>
    <definedName name="xxx" hidden="1">{"test",#N/A,TRUE,"I.1 - CO only"}</definedName>
    <definedName name="xyz" hidden="1">{"test",#N/A,TRUE,"I.1 - CO only"}</definedName>
    <definedName name="yyy" hidden="1">{"test",#N/A,TRUE,"I.1 - CO only"}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17" l="1"/>
  <c r="F20" i="16"/>
  <c r="F36" i="16" s="1"/>
  <c r="H20" i="16"/>
  <c r="Q41" i="19"/>
  <c r="F21" i="16"/>
  <c r="H21" i="16"/>
  <c r="K10" i="17"/>
  <c r="L10" i="17" s="1"/>
  <c r="J21" i="21" s="1"/>
  <c r="I10" i="17"/>
  <c r="I11" i="17"/>
  <c r="K11" i="17"/>
  <c r="L11" i="17"/>
  <c r="K12" i="17"/>
  <c r="K13" i="17"/>
  <c r="K14" i="17"/>
  <c r="K15" i="17"/>
  <c r="L15" i="17" s="1"/>
  <c r="K16" i="17"/>
  <c r="L16" i="17" s="1"/>
  <c r="K17" i="17"/>
  <c r="L17" i="17" s="1"/>
  <c r="K18" i="17"/>
  <c r="K19" i="17"/>
  <c r="K20" i="17"/>
  <c r="K21" i="17"/>
  <c r="K22" i="17"/>
  <c r="K23" i="17"/>
  <c r="L23" i="17" s="1"/>
  <c r="K24" i="17"/>
  <c r="L24" i="17" s="1"/>
  <c r="K25" i="17"/>
  <c r="L25" i="17" s="1"/>
  <c r="K26" i="17"/>
  <c r="K27" i="17"/>
  <c r="K28" i="17"/>
  <c r="K29" i="17"/>
  <c r="K30" i="17"/>
  <c r="K31" i="17"/>
  <c r="L31" i="17" s="1"/>
  <c r="K32" i="17"/>
  <c r="L32" i="17" s="1"/>
  <c r="K33" i="17"/>
  <c r="L33" i="17" s="1"/>
  <c r="K34" i="17"/>
  <c r="K35" i="17"/>
  <c r="K36" i="17"/>
  <c r="K37" i="17"/>
  <c r="K38" i="17"/>
  <c r="K39" i="17"/>
  <c r="L39" i="17" s="1"/>
  <c r="K40" i="17"/>
  <c r="L40" i="17" s="1"/>
  <c r="K41" i="17"/>
  <c r="L41" i="17" s="1"/>
  <c r="K42" i="17"/>
  <c r="K43" i="17"/>
  <c r="K44" i="17"/>
  <c r="K45" i="17"/>
  <c r="K46" i="17"/>
  <c r="K47" i="17"/>
  <c r="L47" i="17" s="1"/>
  <c r="K48" i="17"/>
  <c r="L48" i="17" s="1"/>
  <c r="K49" i="17"/>
  <c r="L49" i="17" s="1"/>
  <c r="K50" i="17"/>
  <c r="K51" i="17"/>
  <c r="K52" i="17"/>
  <c r="K53" i="17"/>
  <c r="K54" i="17"/>
  <c r="K55" i="17"/>
  <c r="L55" i="17" s="1"/>
  <c r="K56" i="17"/>
  <c r="L56" i="17" s="1"/>
  <c r="K57" i="17"/>
  <c r="L57" i="17" s="1"/>
  <c r="K58" i="17"/>
  <c r="K59" i="17"/>
  <c r="K60" i="17"/>
  <c r="K61" i="17"/>
  <c r="K62" i="17"/>
  <c r="K63" i="17"/>
  <c r="L63" i="17" s="1"/>
  <c r="K64" i="17"/>
  <c r="L64" i="17" s="1"/>
  <c r="K65" i="17"/>
  <c r="L65" i="17" s="1"/>
  <c r="K66" i="17"/>
  <c r="K67" i="17"/>
  <c r="K68" i="17"/>
  <c r="K69" i="17"/>
  <c r="K70" i="17"/>
  <c r="K71" i="17"/>
  <c r="L71" i="17" s="1"/>
  <c r="K72" i="17"/>
  <c r="L72" i="17" s="1"/>
  <c r="K73" i="17"/>
  <c r="L73" i="17" s="1"/>
  <c r="K74" i="17"/>
  <c r="K75" i="17"/>
  <c r="K76" i="17"/>
  <c r="K77" i="17"/>
  <c r="K78" i="17"/>
  <c r="K79" i="17"/>
  <c r="L79" i="17" s="1"/>
  <c r="K80" i="17"/>
  <c r="L80" i="17" s="1"/>
  <c r="K81" i="17"/>
  <c r="L81" i="17" s="1"/>
  <c r="K82" i="17"/>
  <c r="K83" i="17"/>
  <c r="K84" i="17"/>
  <c r="K85" i="17"/>
  <c r="K86" i="17"/>
  <c r="K87" i="17"/>
  <c r="L87" i="17" s="1"/>
  <c r="K88" i="17"/>
  <c r="L88" i="17" s="1"/>
  <c r="K89" i="17"/>
  <c r="L89" i="17" s="1"/>
  <c r="K90" i="17"/>
  <c r="K91" i="17"/>
  <c r="K92" i="17"/>
  <c r="K93" i="17"/>
  <c r="K94" i="17"/>
  <c r="K95" i="17"/>
  <c r="L95" i="17" s="1"/>
  <c r="K96" i="17"/>
  <c r="L96" i="17" s="1"/>
  <c r="K97" i="17"/>
  <c r="L97" i="17" s="1"/>
  <c r="K98" i="17"/>
  <c r="K99" i="17"/>
  <c r="K100" i="17"/>
  <c r="K101" i="17"/>
  <c r="K102" i="17"/>
  <c r="K103" i="17"/>
  <c r="L103" i="17" s="1"/>
  <c r="K104" i="17"/>
  <c r="L104" i="17" s="1"/>
  <c r="L12" i="17"/>
  <c r="L13" i="17"/>
  <c r="L14" i="17"/>
  <c r="L18" i="17"/>
  <c r="L19" i="17"/>
  <c r="L20" i="17"/>
  <c r="L21" i="17"/>
  <c r="L22" i="17"/>
  <c r="L26" i="17"/>
  <c r="L27" i="17"/>
  <c r="L28" i="17"/>
  <c r="L29" i="17"/>
  <c r="L30" i="17"/>
  <c r="L34" i="17"/>
  <c r="L35" i="17"/>
  <c r="L36" i="17"/>
  <c r="L37" i="17"/>
  <c r="L38" i="17"/>
  <c r="L42" i="17"/>
  <c r="L43" i="17"/>
  <c r="L44" i="17"/>
  <c r="L45" i="17"/>
  <c r="L46" i="17"/>
  <c r="L50" i="17"/>
  <c r="L51" i="17"/>
  <c r="L52" i="17"/>
  <c r="L53" i="17"/>
  <c r="L54" i="17"/>
  <c r="L58" i="17"/>
  <c r="L59" i="17"/>
  <c r="L60" i="17"/>
  <c r="L61" i="17"/>
  <c r="L62" i="17"/>
  <c r="L66" i="17"/>
  <c r="L67" i="17"/>
  <c r="L68" i="17"/>
  <c r="L69" i="17"/>
  <c r="L70" i="17"/>
  <c r="L74" i="17"/>
  <c r="L75" i="17"/>
  <c r="L76" i="17"/>
  <c r="L77" i="17"/>
  <c r="L78" i="17"/>
  <c r="L82" i="17"/>
  <c r="L83" i="17"/>
  <c r="L84" i="17"/>
  <c r="L85" i="17"/>
  <c r="L86" i="17"/>
  <c r="L90" i="17"/>
  <c r="L91" i="17"/>
  <c r="L92" i="17"/>
  <c r="L93" i="17"/>
  <c r="L94" i="17"/>
  <c r="L98" i="17"/>
  <c r="L99" i="17"/>
  <c r="L100" i="17"/>
  <c r="L101" i="17"/>
  <c r="L102" i="17"/>
  <c r="Q40" i="24"/>
  <c r="Q40" i="23"/>
  <c r="Q40" i="25"/>
  <c r="Q40" i="26"/>
  <c r="Q41" i="27"/>
  <c r="Q40" i="27"/>
  <c r="Q40" i="28"/>
  <c r="Q40" i="22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40" i="19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40" i="21"/>
  <c r="B11" i="17"/>
  <c r="R19" i="16"/>
  <c r="R13" i="16" s="1"/>
  <c r="I154" i="16"/>
  <c r="J154" i="16"/>
  <c r="K154" i="16"/>
  <c r="L154" i="16"/>
  <c r="M154" i="16"/>
  <c r="N154" i="16"/>
  <c r="O154" i="16"/>
  <c r="H154" i="16"/>
  <c r="R154" i="16"/>
  <c r="U39" i="16"/>
  <c r="U55" i="16" s="1"/>
  <c r="U71" i="16" s="1"/>
  <c r="U87" i="16" s="1"/>
  <c r="U103" i="16" s="1"/>
  <c r="U119" i="16" s="1"/>
  <c r="U135" i="16" s="1"/>
  <c r="U56" i="16"/>
  <c r="U72" i="16" s="1"/>
  <c r="U88" i="16" s="1"/>
  <c r="U104" i="16" s="1"/>
  <c r="U120" i="16" s="1"/>
  <c r="U136" i="16" s="1"/>
  <c r="U44" i="16"/>
  <c r="U60" i="16"/>
  <c r="U76" i="16" s="1"/>
  <c r="U92" i="16" s="1"/>
  <c r="U108" i="16" s="1"/>
  <c r="U124" i="16" s="1"/>
  <c r="U140" i="16" s="1"/>
  <c r="U75" i="16"/>
  <c r="U91" i="16" s="1"/>
  <c r="U107" i="16" s="1"/>
  <c r="U123" i="16" s="1"/>
  <c r="U139" i="16" s="1"/>
  <c r="B54" i="6"/>
  <c r="B40" i="6"/>
  <c r="Q300" i="24"/>
  <c r="Q256" i="24"/>
  <c r="Q228" i="24"/>
  <c r="Q200" i="24"/>
  <c r="Q300" i="23"/>
  <c r="Q256" i="23"/>
  <c r="Q228" i="23"/>
  <c r="Q200" i="23"/>
  <c r="Q182" i="23"/>
  <c r="Q300" i="25"/>
  <c r="Q256" i="25"/>
  <c r="Q228" i="25"/>
  <c r="Q200" i="25"/>
  <c r="Q300" i="26"/>
  <c r="Q256" i="26"/>
  <c r="Q228" i="26"/>
  <c r="Q200" i="26"/>
  <c r="Q182" i="26"/>
  <c r="Q300" i="27"/>
  <c r="Q256" i="27"/>
  <c r="Q228" i="27"/>
  <c r="Q200" i="27"/>
  <c r="Q300" i="28"/>
  <c r="Q256" i="28"/>
  <c r="Q228" i="28"/>
  <c r="Q200" i="28"/>
  <c r="Q182" i="28"/>
  <c r="Q300" i="22"/>
  <c r="Q256" i="22"/>
  <c r="Q228" i="22"/>
  <c r="Q200" i="22"/>
  <c r="Q300" i="21"/>
  <c r="Q256" i="21"/>
  <c r="Q228" i="21"/>
  <c r="Q200" i="21"/>
  <c r="Q182" i="21"/>
  <c r="Q156" i="16"/>
  <c r="S156" i="16" s="1"/>
  <c r="Q157" i="16"/>
  <c r="S157" i="16" s="1"/>
  <c r="Q158" i="16"/>
  <c r="S158" i="16"/>
  <c r="Q159" i="16"/>
  <c r="S159" i="16"/>
  <c r="Q160" i="16"/>
  <c r="S160" i="16" s="1"/>
  <c r="Q161" i="16"/>
  <c r="S161" i="16" s="1"/>
  <c r="Q162" i="16"/>
  <c r="S162" i="16"/>
  <c r="Q163" i="16"/>
  <c r="S163" i="16"/>
  <c r="Q164" i="16"/>
  <c r="S164" i="16" s="1"/>
  <c r="Q165" i="16"/>
  <c r="S165" i="16" s="1"/>
  <c r="Q166" i="16"/>
  <c r="S166" i="16"/>
  <c r="Q167" i="16"/>
  <c r="S167" i="16"/>
  <c r="Q168" i="16"/>
  <c r="S168" i="16" s="1"/>
  <c r="Q169" i="16"/>
  <c r="S169" i="16" s="1"/>
  <c r="Q170" i="16"/>
  <c r="S170" i="16"/>
  <c r="Q171" i="16"/>
  <c r="S171" i="16"/>
  <c r="Q172" i="16"/>
  <c r="S172" i="16" s="1"/>
  <c r="Q173" i="16"/>
  <c r="S173" i="16" s="1"/>
  <c r="Q174" i="16"/>
  <c r="S174" i="16"/>
  <c r="Q175" i="16"/>
  <c r="S175" i="16"/>
  <c r="Q176" i="16"/>
  <c r="S176" i="16" s="1"/>
  <c r="Q177" i="16"/>
  <c r="S177" i="16" s="1"/>
  <c r="Q178" i="16"/>
  <c r="S178" i="16"/>
  <c r="Q179" i="16"/>
  <c r="S179" i="16"/>
  <c r="Q180" i="16"/>
  <c r="S180" i="16" s="1"/>
  <c r="Q181" i="16"/>
  <c r="S181" i="16" s="1"/>
  <c r="Q182" i="16"/>
  <c r="S182" i="16"/>
  <c r="Q183" i="16"/>
  <c r="S183" i="16"/>
  <c r="Q184" i="16"/>
  <c r="S184" i="16" s="1"/>
  <c r="Q185" i="16"/>
  <c r="S185" i="16" s="1"/>
  <c r="Q186" i="16"/>
  <c r="S186" i="16"/>
  <c r="Q187" i="16"/>
  <c r="S187" i="16"/>
  <c r="Q188" i="16"/>
  <c r="S188" i="16" s="1"/>
  <c r="Q189" i="16"/>
  <c r="S189" i="16" s="1"/>
  <c r="Q190" i="16"/>
  <c r="S190" i="16"/>
  <c r="Q191" i="16"/>
  <c r="S191" i="16"/>
  <c r="Q192" i="16"/>
  <c r="S192" i="16" s="1"/>
  <c r="Q193" i="16"/>
  <c r="S193" i="16" s="1"/>
  <c r="Q194" i="16"/>
  <c r="S194" i="16"/>
  <c r="Q195" i="16"/>
  <c r="S195" i="16"/>
  <c r="Q196" i="16"/>
  <c r="S196" i="16" s="1"/>
  <c r="Q197" i="16"/>
  <c r="S197" i="16" s="1"/>
  <c r="Q198" i="16"/>
  <c r="S198" i="16"/>
  <c r="Q199" i="16"/>
  <c r="S199" i="16"/>
  <c r="Q200" i="16"/>
  <c r="S200" i="16" s="1"/>
  <c r="Q201" i="16"/>
  <c r="S201" i="16" s="1"/>
  <c r="Q202" i="16"/>
  <c r="S202" i="16"/>
  <c r="Q203" i="16"/>
  <c r="S203" i="16"/>
  <c r="Q204" i="16"/>
  <c r="S204" i="16" s="1"/>
  <c r="Q205" i="16"/>
  <c r="S205" i="16" s="1"/>
  <c r="Q206" i="16"/>
  <c r="S206" i="16"/>
  <c r="Q207" i="16"/>
  <c r="S207" i="16"/>
  <c r="Q208" i="16"/>
  <c r="S208" i="16" s="1"/>
  <c r="Q209" i="16"/>
  <c r="S209" i="16" s="1"/>
  <c r="Q210" i="16"/>
  <c r="S210" i="16"/>
  <c r="Q211" i="16"/>
  <c r="S211" i="16"/>
  <c r="Q212" i="16"/>
  <c r="S212" i="16" s="1"/>
  <c r="Q213" i="16"/>
  <c r="S213" i="16" s="1"/>
  <c r="Q214" i="16"/>
  <c r="S214" i="16"/>
  <c r="Q215" i="16"/>
  <c r="S215" i="16"/>
  <c r="Q216" i="16"/>
  <c r="S216" i="16" s="1"/>
  <c r="Q217" i="16"/>
  <c r="S217" i="16" s="1"/>
  <c r="Q218" i="16"/>
  <c r="S218" i="16"/>
  <c r="Q219" i="16"/>
  <c r="S219" i="16"/>
  <c r="Q220" i="16"/>
  <c r="S220" i="16" s="1"/>
  <c r="Q221" i="16"/>
  <c r="S221" i="16" s="1"/>
  <c r="Q222" i="16"/>
  <c r="S222" i="16"/>
  <c r="Q223" i="16"/>
  <c r="S223" i="16"/>
  <c r="Q224" i="16"/>
  <c r="S224" i="16" s="1"/>
  <c r="Q225" i="16"/>
  <c r="S225" i="16" s="1"/>
  <c r="Q226" i="16"/>
  <c r="S226" i="16"/>
  <c r="Q227" i="16"/>
  <c r="S227" i="16"/>
  <c r="Q228" i="16"/>
  <c r="S228" i="16" s="1"/>
  <c r="Q229" i="16"/>
  <c r="S229" i="16" s="1"/>
  <c r="Q230" i="16"/>
  <c r="S230" i="16"/>
  <c r="Q231" i="16"/>
  <c r="S231" i="16"/>
  <c r="Q232" i="16"/>
  <c r="S232" i="16" s="1"/>
  <c r="Q233" i="16"/>
  <c r="S233" i="16" s="1"/>
  <c r="Q234" i="16"/>
  <c r="S234" i="16"/>
  <c r="Q235" i="16"/>
  <c r="S235" i="16"/>
  <c r="Q236" i="16"/>
  <c r="S236" i="16" s="1"/>
  <c r="Q237" i="16"/>
  <c r="S237" i="16" s="1"/>
  <c r="Q238" i="16"/>
  <c r="S238" i="16"/>
  <c r="Q239" i="16"/>
  <c r="S239" i="16"/>
  <c r="Q240" i="16"/>
  <c r="S240" i="16" s="1"/>
  <c r="Q241" i="16"/>
  <c r="S241" i="16" s="1"/>
  <c r="Q242" i="16"/>
  <c r="S242" i="16"/>
  <c r="Q243" i="16"/>
  <c r="S243" i="16"/>
  <c r="Q244" i="16"/>
  <c r="S244" i="16" s="1"/>
  <c r="Q245" i="16"/>
  <c r="S245" i="16" s="1"/>
  <c r="Q246" i="16"/>
  <c r="S246" i="16"/>
  <c r="Q247" i="16"/>
  <c r="S247" i="16"/>
  <c r="Q248" i="16"/>
  <c r="S248" i="16" s="1"/>
  <c r="Q249" i="16"/>
  <c r="S249" i="16" s="1"/>
  <c r="Q250" i="16"/>
  <c r="S250" i="16"/>
  <c r="Q251" i="16"/>
  <c r="S251" i="16"/>
  <c r="Q252" i="16"/>
  <c r="S252" i="16" s="1"/>
  <c r="Q253" i="16"/>
  <c r="S253" i="16" s="1"/>
  <c r="Q254" i="16"/>
  <c r="S254" i="16"/>
  <c r="Q255" i="16"/>
  <c r="S255" i="16"/>
  <c r="Q256" i="16"/>
  <c r="S256" i="16" s="1"/>
  <c r="Q257" i="16"/>
  <c r="S257" i="16" s="1"/>
  <c r="Q258" i="16"/>
  <c r="S258" i="16"/>
  <c r="Q259" i="16"/>
  <c r="S259" i="16"/>
  <c r="Q260" i="16"/>
  <c r="S260" i="16" s="1"/>
  <c r="Q261" i="16"/>
  <c r="S261" i="16" s="1"/>
  <c r="Q262" i="16"/>
  <c r="S262" i="16"/>
  <c r="Q263" i="16"/>
  <c r="S263" i="16"/>
  <c r="Q264" i="16"/>
  <c r="S264" i="16" s="1"/>
  <c r="Q265" i="16"/>
  <c r="S265" i="16" s="1"/>
  <c r="Q266" i="16"/>
  <c r="S266" i="16"/>
  <c r="Q267" i="16"/>
  <c r="S267" i="16"/>
  <c r="Q268" i="16"/>
  <c r="S268" i="16" s="1"/>
  <c r="Q269" i="16"/>
  <c r="S269" i="16" s="1"/>
  <c r="Q270" i="16"/>
  <c r="S270" i="16"/>
  <c r="Q271" i="16"/>
  <c r="S271" i="16"/>
  <c r="Q272" i="16"/>
  <c r="S272" i="16" s="1"/>
  <c r="Q273" i="16"/>
  <c r="S273" i="16" s="1"/>
  <c r="Q274" i="16"/>
  <c r="S274" i="16"/>
  <c r="Q275" i="16"/>
  <c r="S275" i="16"/>
  <c r="Q276" i="16"/>
  <c r="S276" i="16" s="1"/>
  <c r="Q277" i="16"/>
  <c r="S277" i="16" s="1"/>
  <c r="Q278" i="16"/>
  <c r="S278" i="16"/>
  <c r="Q279" i="16"/>
  <c r="S279" i="16"/>
  <c r="Q280" i="16"/>
  <c r="S280" i="16" s="1"/>
  <c r="Q281" i="16"/>
  <c r="S281" i="16" s="1"/>
  <c r="Q282" i="16"/>
  <c r="S282" i="16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20" i="11"/>
  <c r="J36" i="11" s="1"/>
  <c r="Q155" i="16"/>
  <c r="Q182" i="22"/>
  <c r="Q182" i="27"/>
  <c r="Q182" i="25"/>
  <c r="Q182" i="24"/>
  <c r="T300" i="28"/>
  <c r="S300" i="28"/>
  <c r="T256" i="28"/>
  <c r="S256" i="28"/>
  <c r="T228" i="28"/>
  <c r="S228" i="28"/>
  <c r="T200" i="28"/>
  <c r="S200" i="28"/>
  <c r="T182" i="28"/>
  <c r="S182" i="28"/>
  <c r="T123" i="28"/>
  <c r="S123" i="28"/>
  <c r="Q123" i="28"/>
  <c r="T65" i="28"/>
  <c r="S65" i="28"/>
  <c r="D5" i="28"/>
  <c r="T300" i="27"/>
  <c r="S300" i="27"/>
  <c r="T256" i="27"/>
  <c r="S256" i="27"/>
  <c r="T228" i="27"/>
  <c r="S228" i="27"/>
  <c r="T200" i="27"/>
  <c r="S200" i="27"/>
  <c r="T182" i="27"/>
  <c r="S182" i="27"/>
  <c r="T123" i="27"/>
  <c r="S123" i="27"/>
  <c r="Q123" i="27"/>
  <c r="T65" i="27"/>
  <c r="S65" i="27"/>
  <c r="D5" i="27"/>
  <c r="T300" i="26"/>
  <c r="S300" i="26"/>
  <c r="T256" i="26"/>
  <c r="S256" i="26"/>
  <c r="T228" i="26"/>
  <c r="S228" i="26"/>
  <c r="T200" i="26"/>
  <c r="S200" i="26"/>
  <c r="T182" i="26"/>
  <c r="S182" i="26"/>
  <c r="T123" i="26"/>
  <c r="S123" i="26"/>
  <c r="T65" i="26"/>
  <c r="S65" i="26"/>
  <c r="D5" i="26"/>
  <c r="T300" i="25"/>
  <c r="S300" i="25"/>
  <c r="T256" i="25"/>
  <c r="S256" i="25"/>
  <c r="T228" i="25"/>
  <c r="S228" i="25"/>
  <c r="T200" i="25"/>
  <c r="S200" i="25"/>
  <c r="T182" i="25"/>
  <c r="S182" i="25"/>
  <c r="T123" i="25"/>
  <c r="S123" i="25"/>
  <c r="Q123" i="25"/>
  <c r="T65" i="25"/>
  <c r="S65" i="25"/>
  <c r="D5" i="25"/>
  <c r="T300" i="24"/>
  <c r="S300" i="24"/>
  <c r="T256" i="24"/>
  <c r="S256" i="24"/>
  <c r="T228" i="24"/>
  <c r="S228" i="24"/>
  <c r="T200" i="24"/>
  <c r="S200" i="24"/>
  <c r="T182" i="24"/>
  <c r="S182" i="24"/>
  <c r="T123" i="24"/>
  <c r="S123" i="24"/>
  <c r="Q123" i="24"/>
  <c r="T65" i="24"/>
  <c r="S65" i="24"/>
  <c r="D5" i="24"/>
  <c r="T300" i="23"/>
  <c r="S300" i="23"/>
  <c r="T256" i="23"/>
  <c r="S256" i="23"/>
  <c r="T228" i="23"/>
  <c r="S228" i="23"/>
  <c r="T200" i="23"/>
  <c r="S200" i="23"/>
  <c r="T182" i="23"/>
  <c r="S182" i="23"/>
  <c r="T123" i="23"/>
  <c r="S123" i="23"/>
  <c r="Q123" i="23"/>
  <c r="T65" i="23"/>
  <c r="S65" i="23"/>
  <c r="D5" i="23"/>
  <c r="T300" i="22"/>
  <c r="S300" i="22"/>
  <c r="T256" i="22"/>
  <c r="S256" i="22"/>
  <c r="T228" i="22"/>
  <c r="S228" i="22"/>
  <c r="T200" i="22"/>
  <c r="S200" i="22"/>
  <c r="T182" i="22"/>
  <c r="S182" i="22"/>
  <c r="T123" i="22"/>
  <c r="S123" i="22"/>
  <c r="Q123" i="22"/>
  <c r="T65" i="22"/>
  <c r="S65" i="22"/>
  <c r="D5" i="22"/>
  <c r="T300" i="21"/>
  <c r="S300" i="21"/>
  <c r="T256" i="21"/>
  <c r="S256" i="21"/>
  <c r="T228" i="21"/>
  <c r="S228" i="21"/>
  <c r="T200" i="21"/>
  <c r="S200" i="21"/>
  <c r="T182" i="21"/>
  <c r="S182" i="21"/>
  <c r="T123" i="21"/>
  <c r="S123" i="21"/>
  <c r="Q123" i="21"/>
  <c r="T65" i="21"/>
  <c r="S65" i="21"/>
  <c r="D5" i="21"/>
  <c r="G36" i="11"/>
  <c r="Q123" i="26"/>
  <c r="D5" i="19"/>
  <c r="T65" i="19"/>
  <c r="S65" i="19"/>
  <c r="T123" i="19"/>
  <c r="S123" i="19"/>
  <c r="T182" i="19"/>
  <c r="S182" i="19"/>
  <c r="T200" i="19"/>
  <c r="S200" i="19"/>
  <c r="T228" i="19"/>
  <c r="S228" i="19"/>
  <c r="T256" i="19"/>
  <c r="S256" i="19"/>
  <c r="T300" i="19"/>
  <c r="S300" i="19"/>
  <c r="Q123" i="19"/>
  <c r="Q256" i="19"/>
  <c r="Q182" i="19"/>
  <c r="Q200" i="19"/>
  <c r="C22" i="16"/>
  <c r="C38" i="16" s="1"/>
  <c r="C54" i="16" s="1"/>
  <c r="C70" i="16" s="1"/>
  <c r="C23" i="16"/>
  <c r="C158" i="16"/>
  <c r="C24" i="16"/>
  <c r="C159" i="16" s="1"/>
  <c r="C25" i="16"/>
  <c r="C160" i="16" s="1"/>
  <c r="C26" i="16"/>
  <c r="C42" i="16" s="1"/>
  <c r="C27" i="16"/>
  <c r="C43" i="16" s="1"/>
  <c r="C178" i="16" s="1"/>
  <c r="C28" i="16"/>
  <c r="C163" i="16" s="1"/>
  <c r="C29" i="16"/>
  <c r="C164" i="16" s="1"/>
  <c r="C30" i="16"/>
  <c r="C46" i="16"/>
  <c r="C181" i="16" s="1"/>
  <c r="C31" i="16"/>
  <c r="C166" i="16"/>
  <c r="C32" i="16"/>
  <c r="C167" i="16"/>
  <c r="C33" i="16"/>
  <c r="C168" i="16" s="1"/>
  <c r="C34" i="16"/>
  <c r="C169" i="16" s="1"/>
  <c r="C35" i="16"/>
  <c r="C170" i="16" s="1"/>
  <c r="C21" i="16"/>
  <c r="C156" i="16"/>
  <c r="C283" i="16"/>
  <c r="C155" i="16"/>
  <c r="C51" i="16"/>
  <c r="C67" i="16" s="1"/>
  <c r="C36" i="16"/>
  <c r="C52" i="16" s="1"/>
  <c r="E269" i="16"/>
  <c r="E270" i="16" s="1"/>
  <c r="E271" i="16" s="1"/>
  <c r="E272" i="16" s="1"/>
  <c r="E273" i="16" s="1"/>
  <c r="E274" i="16" s="1"/>
  <c r="E275" i="16" s="1"/>
  <c r="E276" i="16" s="1"/>
  <c r="E277" i="16" s="1"/>
  <c r="E278" i="16" s="1"/>
  <c r="E279" i="16" s="1"/>
  <c r="E280" i="16" s="1"/>
  <c r="E281" i="16" s="1"/>
  <c r="E282" i="16" s="1"/>
  <c r="E253" i="16"/>
  <c r="E254" i="16" s="1"/>
  <c r="E255" i="16" s="1"/>
  <c r="E256" i="16"/>
  <c r="E257" i="16" s="1"/>
  <c r="E258" i="16" s="1"/>
  <c r="E259" i="16" s="1"/>
  <c r="E260" i="16" s="1"/>
  <c r="E261" i="16" s="1"/>
  <c r="E262" i="16" s="1"/>
  <c r="E263" i="16" s="1"/>
  <c r="E264" i="16" s="1"/>
  <c r="E265" i="16" s="1"/>
  <c r="E266" i="16" s="1"/>
  <c r="E237" i="16"/>
  <c r="E238" i="16" s="1"/>
  <c r="E239" i="16" s="1"/>
  <c r="E240" i="16" s="1"/>
  <c r="E241" i="16" s="1"/>
  <c r="E242" i="16" s="1"/>
  <c r="E243" i="16" s="1"/>
  <c r="E244" i="16" s="1"/>
  <c r="E245" i="16" s="1"/>
  <c r="E246" i="16" s="1"/>
  <c r="E247" i="16" s="1"/>
  <c r="E248" i="16" s="1"/>
  <c r="E249" i="16" s="1"/>
  <c r="E250" i="16" s="1"/>
  <c r="E221" i="16"/>
  <c r="E222" i="16" s="1"/>
  <c r="E223" i="16" s="1"/>
  <c r="E224" i="16" s="1"/>
  <c r="E225" i="16" s="1"/>
  <c r="E226" i="16" s="1"/>
  <c r="E227" i="16" s="1"/>
  <c r="E228" i="16" s="1"/>
  <c r="E229" i="16"/>
  <c r="E230" i="16" s="1"/>
  <c r="E231" i="16" s="1"/>
  <c r="E232" i="16" s="1"/>
  <c r="E233" i="16" s="1"/>
  <c r="E234" i="16" s="1"/>
  <c r="E205" i="16"/>
  <c r="E206" i="16" s="1"/>
  <c r="E207" i="16" s="1"/>
  <c r="E208" i="16" s="1"/>
  <c r="E209" i="16"/>
  <c r="E210" i="16" s="1"/>
  <c r="E211" i="16" s="1"/>
  <c r="E212" i="16" s="1"/>
  <c r="E213" i="16" s="1"/>
  <c r="E214" i="16" s="1"/>
  <c r="E215" i="16" s="1"/>
  <c r="E216" i="16" s="1"/>
  <c r="E217" i="16" s="1"/>
  <c r="E218" i="16" s="1"/>
  <c r="E189" i="16"/>
  <c r="E190" i="16"/>
  <c r="E191" i="16"/>
  <c r="E192" i="16" s="1"/>
  <c r="E193" i="16" s="1"/>
  <c r="E194" i="16" s="1"/>
  <c r="E195" i="16" s="1"/>
  <c r="E196" i="16" s="1"/>
  <c r="E197" i="16" s="1"/>
  <c r="E198" i="16" s="1"/>
  <c r="E199" i="16" s="1"/>
  <c r="E200" i="16" s="1"/>
  <c r="E201" i="16" s="1"/>
  <c r="E202" i="16" s="1"/>
  <c r="E173" i="16"/>
  <c r="E174" i="16" s="1"/>
  <c r="E175" i="16" s="1"/>
  <c r="E176" i="16" s="1"/>
  <c r="E177" i="16" s="1"/>
  <c r="E178" i="16" s="1"/>
  <c r="E179" i="16" s="1"/>
  <c r="E180" i="16" s="1"/>
  <c r="E181" i="16"/>
  <c r="E182" i="16" s="1"/>
  <c r="E183" i="16" s="1"/>
  <c r="E184" i="16" s="1"/>
  <c r="E185" i="16" s="1"/>
  <c r="E186" i="16" s="1"/>
  <c r="G170" i="16"/>
  <c r="G186" i="16" s="1"/>
  <c r="G202" i="16" s="1"/>
  <c r="G218" i="16" s="1"/>
  <c r="G234" i="16" s="1"/>
  <c r="G250" i="16" s="1"/>
  <c r="G266" i="16" s="1"/>
  <c r="G282" i="16" s="1"/>
  <c r="G169" i="16"/>
  <c r="G185" i="16" s="1"/>
  <c r="G201" i="16" s="1"/>
  <c r="G217" i="16" s="1"/>
  <c r="G233" i="16" s="1"/>
  <c r="G249" i="16" s="1"/>
  <c r="G265" i="16" s="1"/>
  <c r="G281" i="16"/>
  <c r="G168" i="16"/>
  <c r="G184" i="16" s="1"/>
  <c r="G200" i="16" s="1"/>
  <c r="G216" i="16" s="1"/>
  <c r="G232" i="16" s="1"/>
  <c r="G248" i="16" s="1"/>
  <c r="G264" i="16" s="1"/>
  <c r="G280" i="16" s="1"/>
  <c r="G167" i="16"/>
  <c r="G183" i="16" s="1"/>
  <c r="G199" i="16"/>
  <c r="G215" i="16" s="1"/>
  <c r="G231" i="16"/>
  <c r="G247" i="16" s="1"/>
  <c r="G263" i="16" s="1"/>
  <c r="G279" i="16" s="1"/>
  <c r="G166" i="16"/>
  <c r="G182" i="16" s="1"/>
  <c r="G198" i="16" s="1"/>
  <c r="G214" i="16" s="1"/>
  <c r="G230" i="16" s="1"/>
  <c r="G246" i="16"/>
  <c r="G262" i="16" s="1"/>
  <c r="G278" i="16" s="1"/>
  <c r="G165" i="16"/>
  <c r="G181" i="16" s="1"/>
  <c r="G197" i="16" s="1"/>
  <c r="G213" i="16" s="1"/>
  <c r="G229" i="16" s="1"/>
  <c r="G245" i="16" s="1"/>
  <c r="G261" i="16" s="1"/>
  <c r="G277" i="16" s="1"/>
  <c r="G164" i="16"/>
  <c r="G180" i="16" s="1"/>
  <c r="G196" i="16" s="1"/>
  <c r="G212" i="16" s="1"/>
  <c r="G228" i="16" s="1"/>
  <c r="G244" i="16" s="1"/>
  <c r="G260" i="16" s="1"/>
  <c r="G276" i="16" s="1"/>
  <c r="G163" i="16"/>
  <c r="G179" i="16" s="1"/>
  <c r="G195" i="16"/>
  <c r="G211" i="16" s="1"/>
  <c r="G227" i="16" s="1"/>
  <c r="G243" i="16" s="1"/>
  <c r="G259" i="16" s="1"/>
  <c r="G275" i="16" s="1"/>
  <c r="G162" i="16"/>
  <c r="G178" i="16" s="1"/>
  <c r="G194" i="16" s="1"/>
  <c r="G210" i="16" s="1"/>
  <c r="G226" i="16" s="1"/>
  <c r="G242" i="16" s="1"/>
  <c r="G258" i="16" s="1"/>
  <c r="G274" i="16" s="1"/>
  <c r="G161" i="16"/>
  <c r="G177" i="16" s="1"/>
  <c r="G193" i="16" s="1"/>
  <c r="G209" i="16" s="1"/>
  <c r="G225" i="16" s="1"/>
  <c r="G241" i="16" s="1"/>
  <c r="G257" i="16" s="1"/>
  <c r="G273" i="16"/>
  <c r="G160" i="16"/>
  <c r="G176" i="16" s="1"/>
  <c r="G192" i="16" s="1"/>
  <c r="G208" i="16" s="1"/>
  <c r="G224" i="16" s="1"/>
  <c r="G240" i="16" s="1"/>
  <c r="G256" i="16" s="1"/>
  <c r="G272" i="16" s="1"/>
  <c r="G159" i="16"/>
  <c r="G175" i="16" s="1"/>
  <c r="G191" i="16"/>
  <c r="G207" i="16" s="1"/>
  <c r="G223" i="16"/>
  <c r="G239" i="16" s="1"/>
  <c r="G255" i="16" s="1"/>
  <c r="G271" i="16" s="1"/>
  <c r="G158" i="16"/>
  <c r="G174" i="16" s="1"/>
  <c r="G190" i="16" s="1"/>
  <c r="G206" i="16" s="1"/>
  <c r="G222" i="16" s="1"/>
  <c r="G238" i="16"/>
  <c r="G254" i="16" s="1"/>
  <c r="G270" i="16" s="1"/>
  <c r="G157" i="16"/>
  <c r="G173" i="16" s="1"/>
  <c r="G189" i="16" s="1"/>
  <c r="G205" i="16" s="1"/>
  <c r="G221" i="16" s="1"/>
  <c r="G237" i="16" s="1"/>
  <c r="G253" i="16" s="1"/>
  <c r="G269" i="16" s="1"/>
  <c r="G156" i="16"/>
  <c r="G172" i="16" s="1"/>
  <c r="G188" i="16" s="1"/>
  <c r="G204" i="16" s="1"/>
  <c r="G220" i="16" s="1"/>
  <c r="G236" i="16" s="1"/>
  <c r="G252" i="16" s="1"/>
  <c r="G268" i="16" s="1"/>
  <c r="E156" i="16"/>
  <c r="E157" i="16"/>
  <c r="E158" i="16" s="1"/>
  <c r="E159" i="16" s="1"/>
  <c r="E160" i="16" s="1"/>
  <c r="E161" i="16" s="1"/>
  <c r="E162" i="16" s="1"/>
  <c r="E163" i="16" s="1"/>
  <c r="E164" i="16" s="1"/>
  <c r="E165" i="16" s="1"/>
  <c r="E166" i="16" s="1"/>
  <c r="E167" i="16" s="1"/>
  <c r="E168" i="16" s="1"/>
  <c r="E169" i="16" s="1"/>
  <c r="E170" i="16" s="1"/>
  <c r="G155" i="16"/>
  <c r="G171" i="16"/>
  <c r="G187" i="16" s="1"/>
  <c r="G203" i="16" s="1"/>
  <c r="G219" i="16"/>
  <c r="G235" i="16" s="1"/>
  <c r="G251" i="16" s="1"/>
  <c r="G267" i="16" s="1"/>
  <c r="G21" i="16"/>
  <c r="G37" i="16"/>
  <c r="G53" i="16" s="1"/>
  <c r="G69" i="16" s="1"/>
  <c r="G85" i="16"/>
  <c r="G101" i="16" s="1"/>
  <c r="G117" i="16" s="1"/>
  <c r="G133" i="16" s="1"/>
  <c r="G22" i="16"/>
  <c r="G38" i="16"/>
  <c r="G54" i="16" s="1"/>
  <c r="G70" i="16" s="1"/>
  <c r="G86" i="16"/>
  <c r="G102" i="16" s="1"/>
  <c r="G118" i="16" s="1"/>
  <c r="G134" i="16" s="1"/>
  <c r="G23" i="16"/>
  <c r="G39" i="16"/>
  <c r="G55" i="16" s="1"/>
  <c r="G71" i="16" s="1"/>
  <c r="G87" i="16"/>
  <c r="G103" i="16" s="1"/>
  <c r="G119" i="16" s="1"/>
  <c r="G135" i="16" s="1"/>
  <c r="G24" i="16"/>
  <c r="G40" i="16"/>
  <c r="G56" i="16" s="1"/>
  <c r="G72" i="16" s="1"/>
  <c r="G88" i="16"/>
  <c r="G104" i="16" s="1"/>
  <c r="G120" i="16" s="1"/>
  <c r="G136" i="16" s="1"/>
  <c r="G25" i="16"/>
  <c r="G41" i="16"/>
  <c r="G57" i="16" s="1"/>
  <c r="G73" i="16" s="1"/>
  <c r="G89" i="16"/>
  <c r="G105" i="16" s="1"/>
  <c r="G121" i="16" s="1"/>
  <c r="G137" i="16" s="1"/>
  <c r="G26" i="16"/>
  <c r="G42" i="16"/>
  <c r="G58" i="16" s="1"/>
  <c r="G74" i="16" s="1"/>
  <c r="G90" i="16"/>
  <c r="G106" i="16" s="1"/>
  <c r="G122" i="16" s="1"/>
  <c r="G138" i="16" s="1"/>
  <c r="G27" i="16"/>
  <c r="G43" i="16"/>
  <c r="G59" i="16" s="1"/>
  <c r="G75" i="16" s="1"/>
  <c r="G91" i="16"/>
  <c r="G107" i="16" s="1"/>
  <c r="G123" i="16" s="1"/>
  <c r="G139" i="16" s="1"/>
  <c r="G28" i="16"/>
  <c r="G44" i="16"/>
  <c r="G60" i="16" s="1"/>
  <c r="G76" i="16" s="1"/>
  <c r="G92" i="16"/>
  <c r="G108" i="16" s="1"/>
  <c r="G124" i="16" s="1"/>
  <c r="G140" i="16" s="1"/>
  <c r="G29" i="16"/>
  <c r="G45" i="16"/>
  <c r="G61" i="16" s="1"/>
  <c r="G77" i="16" s="1"/>
  <c r="G93" i="16"/>
  <c r="G109" i="16" s="1"/>
  <c r="G125" i="16" s="1"/>
  <c r="G141" i="16" s="1"/>
  <c r="G30" i="16"/>
  <c r="G46" i="16"/>
  <c r="G62" i="16" s="1"/>
  <c r="G78" i="16" s="1"/>
  <c r="G94" i="16"/>
  <c r="G110" i="16" s="1"/>
  <c r="G126" i="16" s="1"/>
  <c r="G142" i="16" s="1"/>
  <c r="G31" i="16"/>
  <c r="G47" i="16"/>
  <c r="G63" i="16" s="1"/>
  <c r="G79" i="16" s="1"/>
  <c r="G95" i="16"/>
  <c r="G111" i="16" s="1"/>
  <c r="G127" i="16" s="1"/>
  <c r="G143" i="16" s="1"/>
  <c r="G32" i="16"/>
  <c r="G48" i="16"/>
  <c r="G64" i="16" s="1"/>
  <c r="G80" i="16" s="1"/>
  <c r="G96" i="16"/>
  <c r="G112" i="16" s="1"/>
  <c r="G128" i="16" s="1"/>
  <c r="G144" i="16" s="1"/>
  <c r="G33" i="16"/>
  <c r="G49" i="16"/>
  <c r="G65" i="16" s="1"/>
  <c r="G81" i="16" s="1"/>
  <c r="G97" i="16"/>
  <c r="G113" i="16" s="1"/>
  <c r="G129" i="16" s="1"/>
  <c r="G145" i="16" s="1"/>
  <c r="G34" i="16"/>
  <c r="G50" i="16"/>
  <c r="G66" i="16" s="1"/>
  <c r="G82" i="16" s="1"/>
  <c r="G98" i="16"/>
  <c r="G114" i="16" s="1"/>
  <c r="G130" i="16" s="1"/>
  <c r="G146" i="16" s="1"/>
  <c r="G35" i="16"/>
  <c r="G51" i="16"/>
  <c r="G67" i="16" s="1"/>
  <c r="G83" i="16" s="1"/>
  <c r="G99" i="16"/>
  <c r="G115" i="16" s="1"/>
  <c r="G131" i="16" s="1"/>
  <c r="G147" i="16" s="1"/>
  <c r="G20" i="16"/>
  <c r="G36" i="16"/>
  <c r="G52" i="16" s="1"/>
  <c r="G68" i="16" s="1"/>
  <c r="G84" i="16"/>
  <c r="G100" i="16" s="1"/>
  <c r="G116" i="16" s="1"/>
  <c r="G132" i="16" s="1"/>
  <c r="U21" i="16"/>
  <c r="U37" i="16" s="1"/>
  <c r="U53" i="16" s="1"/>
  <c r="U69" i="16" s="1"/>
  <c r="U85" i="16" s="1"/>
  <c r="U101" i="16" s="1"/>
  <c r="U117" i="16" s="1"/>
  <c r="U133" i="16" s="1"/>
  <c r="U22" i="16"/>
  <c r="U38" i="16" s="1"/>
  <c r="U54" i="16" s="1"/>
  <c r="U70" i="16" s="1"/>
  <c r="U86" i="16" s="1"/>
  <c r="U102" i="16" s="1"/>
  <c r="U118" i="16" s="1"/>
  <c r="U134" i="16" s="1"/>
  <c r="U23" i="16"/>
  <c r="U24" i="16"/>
  <c r="U40" i="16" s="1"/>
  <c r="U25" i="16"/>
  <c r="U41" i="16" s="1"/>
  <c r="U57" i="16" s="1"/>
  <c r="U73" i="16" s="1"/>
  <c r="U89" i="16" s="1"/>
  <c r="U105" i="16" s="1"/>
  <c r="U121" i="16" s="1"/>
  <c r="U137" i="16" s="1"/>
  <c r="U26" i="16"/>
  <c r="U42" i="16" s="1"/>
  <c r="U58" i="16" s="1"/>
  <c r="U74" i="16" s="1"/>
  <c r="U90" i="16" s="1"/>
  <c r="U106" i="16" s="1"/>
  <c r="U122" i="16" s="1"/>
  <c r="U138" i="16" s="1"/>
  <c r="U27" i="16"/>
  <c r="U43" i="16" s="1"/>
  <c r="U59" i="16" s="1"/>
  <c r="U28" i="16"/>
  <c r="U29" i="16"/>
  <c r="U45" i="16" s="1"/>
  <c r="U61" i="16" s="1"/>
  <c r="U77" i="16" s="1"/>
  <c r="U93" i="16" s="1"/>
  <c r="U109" i="16" s="1"/>
  <c r="U125" i="16" s="1"/>
  <c r="U141" i="16" s="1"/>
  <c r="U30" i="16"/>
  <c r="U46" i="16" s="1"/>
  <c r="U62" i="16" s="1"/>
  <c r="U78" i="16" s="1"/>
  <c r="U94" i="16" s="1"/>
  <c r="U110" i="16" s="1"/>
  <c r="U126" i="16" s="1"/>
  <c r="U142" i="16" s="1"/>
  <c r="U31" i="16"/>
  <c r="U47" i="16" s="1"/>
  <c r="U63" i="16" s="1"/>
  <c r="U32" i="16"/>
  <c r="U48" i="16" s="1"/>
  <c r="U64" i="16" s="1"/>
  <c r="U80" i="16" s="1"/>
  <c r="U96" i="16" s="1"/>
  <c r="U112" i="16" s="1"/>
  <c r="U128" i="16" s="1"/>
  <c r="U144" i="16" s="1"/>
  <c r="U33" i="16"/>
  <c r="U49" i="16" s="1"/>
  <c r="U65" i="16" s="1"/>
  <c r="U81" i="16" s="1"/>
  <c r="U97" i="16" s="1"/>
  <c r="U113" i="16" s="1"/>
  <c r="U129" i="16" s="1"/>
  <c r="U145" i="16" s="1"/>
  <c r="U34" i="16"/>
  <c r="U50" i="16" s="1"/>
  <c r="U66" i="16" s="1"/>
  <c r="U82" i="16" s="1"/>
  <c r="U98" i="16" s="1"/>
  <c r="U114" i="16" s="1"/>
  <c r="U130" i="16" s="1"/>
  <c r="U146" i="16" s="1"/>
  <c r="U35" i="16"/>
  <c r="U51" i="16" s="1"/>
  <c r="U67" i="16" s="1"/>
  <c r="U83" i="16" s="1"/>
  <c r="U99" i="16" s="1"/>
  <c r="U115" i="16" s="1"/>
  <c r="U131" i="16" s="1"/>
  <c r="U147" i="16" s="1"/>
  <c r="U20" i="16"/>
  <c r="U36" i="16" s="1"/>
  <c r="U52" i="16" s="1"/>
  <c r="U68" i="16" s="1"/>
  <c r="U84" i="16" s="1"/>
  <c r="U100" i="16" s="1"/>
  <c r="U116" i="16" s="1"/>
  <c r="U132" i="16" s="1"/>
  <c r="F22" i="16"/>
  <c r="O22" i="16"/>
  <c r="F23" i="16"/>
  <c r="O23" i="16"/>
  <c r="F24" i="16"/>
  <c r="O24" i="16" s="1"/>
  <c r="F25" i="16"/>
  <c r="F26" i="16"/>
  <c r="F27" i="16"/>
  <c r="F28" i="16"/>
  <c r="F29" i="16"/>
  <c r="F30" i="16"/>
  <c r="F31" i="16"/>
  <c r="F47" i="16" s="1"/>
  <c r="F32" i="16"/>
  <c r="O32" i="16" s="1"/>
  <c r="F33" i="16"/>
  <c r="F34" i="16"/>
  <c r="F35" i="16"/>
  <c r="E134" i="16"/>
  <c r="E135" i="16"/>
  <c r="E136" i="16" s="1"/>
  <c r="E137" i="16" s="1"/>
  <c r="E138" i="16"/>
  <c r="E139" i="16" s="1"/>
  <c r="E140" i="16" s="1"/>
  <c r="E141" i="16" s="1"/>
  <c r="E142" i="16" s="1"/>
  <c r="E143" i="16" s="1"/>
  <c r="E144" i="16" s="1"/>
  <c r="E145" i="16" s="1"/>
  <c r="E146" i="16" s="1"/>
  <c r="E147" i="16" s="1"/>
  <c r="E118" i="16"/>
  <c r="E119" i="16" s="1"/>
  <c r="E120" i="16" s="1"/>
  <c r="E121" i="16" s="1"/>
  <c r="E122" i="16" s="1"/>
  <c r="E123" i="16" s="1"/>
  <c r="E124" i="16" s="1"/>
  <c r="E125" i="16" s="1"/>
  <c r="E126" i="16" s="1"/>
  <c r="E127" i="16" s="1"/>
  <c r="E128" i="16" s="1"/>
  <c r="E129" i="16" s="1"/>
  <c r="E130" i="16" s="1"/>
  <c r="E131" i="16" s="1"/>
  <c r="E102" i="16"/>
  <c r="E103" i="16"/>
  <c r="E104" i="16" s="1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E115" i="16" s="1"/>
  <c r="E86" i="16"/>
  <c r="E87" i="16"/>
  <c r="E88" i="16"/>
  <c r="E89" i="16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70" i="16"/>
  <c r="E71" i="16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54" i="16"/>
  <c r="E55" i="16" s="1"/>
  <c r="E56" i="16" s="1"/>
  <c r="E57" i="16" s="1"/>
  <c r="E58" i="16" s="1"/>
  <c r="E59" i="16" s="1"/>
  <c r="E60" i="16"/>
  <c r="E61" i="16" s="1"/>
  <c r="E62" i="16" s="1"/>
  <c r="E63" i="16" s="1"/>
  <c r="E64" i="16" s="1"/>
  <c r="E65" i="16" s="1"/>
  <c r="E66" i="16" s="1"/>
  <c r="E67" i="16" s="1"/>
  <c r="E38" i="16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C161" i="16"/>
  <c r="F44" i="16"/>
  <c r="I44" i="16"/>
  <c r="O28" i="16"/>
  <c r="P28" i="16"/>
  <c r="L28" i="16"/>
  <c r="N28" i="16"/>
  <c r="J28" i="16"/>
  <c r="H28" i="16"/>
  <c r="M28" i="16"/>
  <c r="I28" i="16"/>
  <c r="K28" i="16"/>
  <c r="O47" i="16"/>
  <c r="M31" i="16"/>
  <c r="J31" i="16"/>
  <c r="O31" i="16"/>
  <c r="I31" i="16"/>
  <c r="L31" i="16"/>
  <c r="H23" i="16"/>
  <c r="F50" i="16"/>
  <c r="O50" i="16"/>
  <c r="P34" i="16"/>
  <c r="N34" i="16"/>
  <c r="O34" i="16"/>
  <c r="M34" i="16"/>
  <c r="K34" i="16"/>
  <c r="I34" i="16"/>
  <c r="L34" i="16"/>
  <c r="J34" i="16"/>
  <c r="H34" i="16"/>
  <c r="F46" i="16"/>
  <c r="P46" i="16" s="1"/>
  <c r="P30" i="16"/>
  <c r="N30" i="16"/>
  <c r="M30" i="16"/>
  <c r="L30" i="16"/>
  <c r="K30" i="16"/>
  <c r="I30" i="16"/>
  <c r="H30" i="16"/>
  <c r="O30" i="16"/>
  <c r="J30" i="16"/>
  <c r="F42" i="16"/>
  <c r="F58" i="16" s="1"/>
  <c r="P26" i="16"/>
  <c r="N26" i="16"/>
  <c r="M26" i="16"/>
  <c r="O26" i="16"/>
  <c r="K26" i="16"/>
  <c r="I26" i="16"/>
  <c r="L26" i="16"/>
  <c r="J26" i="16"/>
  <c r="H26" i="16"/>
  <c r="P22" i="16"/>
  <c r="N22" i="16"/>
  <c r="K22" i="16"/>
  <c r="I22" i="16"/>
  <c r="J22" i="16"/>
  <c r="L32" i="16"/>
  <c r="J32" i="16"/>
  <c r="H32" i="16"/>
  <c r="M32" i="16"/>
  <c r="N32" i="16"/>
  <c r="F51" i="16"/>
  <c r="F67" i="16"/>
  <c r="P35" i="16"/>
  <c r="M35" i="16"/>
  <c r="N35" i="16"/>
  <c r="L35" i="16"/>
  <c r="O35" i="16"/>
  <c r="J35" i="16"/>
  <c r="K35" i="16"/>
  <c r="H35" i="16"/>
  <c r="I35" i="16"/>
  <c r="F43" i="16"/>
  <c r="L43" i="16"/>
  <c r="P27" i="16"/>
  <c r="M27" i="16"/>
  <c r="O27" i="16"/>
  <c r="N27" i="16"/>
  <c r="J27" i="16"/>
  <c r="K27" i="16"/>
  <c r="I27" i="16"/>
  <c r="L27" i="16"/>
  <c r="H27" i="16"/>
  <c r="F49" i="16"/>
  <c r="M49" i="16" s="1"/>
  <c r="P33" i="16"/>
  <c r="I33" i="16"/>
  <c r="H33" i="16"/>
  <c r="N33" i="16"/>
  <c r="J33" i="16"/>
  <c r="F45" i="16"/>
  <c r="P29" i="16"/>
  <c r="O29" i="16"/>
  <c r="N29" i="16"/>
  <c r="L29" i="16"/>
  <c r="K29" i="16"/>
  <c r="I29" i="16"/>
  <c r="H29" i="16"/>
  <c r="J29" i="16"/>
  <c r="M29" i="16"/>
  <c r="F41" i="16"/>
  <c r="F57" i="16" s="1"/>
  <c r="N25" i="16"/>
  <c r="M25" i="16"/>
  <c r="O25" i="16"/>
  <c r="H25" i="16"/>
  <c r="P25" i="16"/>
  <c r="J25" i="16"/>
  <c r="C47" i="16"/>
  <c r="C162" i="16"/>
  <c r="F167" i="16"/>
  <c r="F183" i="16" s="1"/>
  <c r="F199" i="16" s="1"/>
  <c r="F215" i="16" s="1"/>
  <c r="F231" i="16" s="1"/>
  <c r="F247" i="16" s="1"/>
  <c r="F263" i="16" s="1"/>
  <c r="F279" i="16" s="1"/>
  <c r="F163" i="16"/>
  <c r="F179" i="16" s="1"/>
  <c r="F195" i="16" s="1"/>
  <c r="F211" i="16" s="1"/>
  <c r="F227" i="16" s="1"/>
  <c r="F243" i="16" s="1"/>
  <c r="F259" i="16" s="1"/>
  <c r="F275" i="16" s="1"/>
  <c r="C50" i="16"/>
  <c r="C157" i="16"/>
  <c r="F170" i="16"/>
  <c r="F186" i="16"/>
  <c r="F202" i="16"/>
  <c r="F218" i="16"/>
  <c r="F234" i="16" s="1"/>
  <c r="F250" i="16" s="1"/>
  <c r="F266" i="16" s="1"/>
  <c r="F282" i="16" s="1"/>
  <c r="F162" i="16"/>
  <c r="F178" i="16"/>
  <c r="F194" i="16" s="1"/>
  <c r="F210" i="16" s="1"/>
  <c r="F226" i="16" s="1"/>
  <c r="F242" i="16" s="1"/>
  <c r="F258" i="16" s="1"/>
  <c r="F274" i="16" s="1"/>
  <c r="C165" i="16"/>
  <c r="F169" i="16"/>
  <c r="F185" i="16"/>
  <c r="F201" i="16" s="1"/>
  <c r="F217" i="16" s="1"/>
  <c r="F233" i="16" s="1"/>
  <c r="F249" i="16" s="1"/>
  <c r="F265" i="16" s="1"/>
  <c r="F281" i="16" s="1"/>
  <c r="F165" i="16"/>
  <c r="F181" i="16" s="1"/>
  <c r="F197" i="16" s="1"/>
  <c r="F213" i="16" s="1"/>
  <c r="F229" i="16" s="1"/>
  <c r="F245" i="16" s="1"/>
  <c r="F261" i="16" s="1"/>
  <c r="F277" i="16" s="1"/>
  <c r="F161" i="16"/>
  <c r="F177" i="16" s="1"/>
  <c r="F193" i="16" s="1"/>
  <c r="F209" i="16" s="1"/>
  <c r="F225" i="16" s="1"/>
  <c r="F241" i="16" s="1"/>
  <c r="F257" i="16" s="1"/>
  <c r="F273" i="16" s="1"/>
  <c r="F157" i="16"/>
  <c r="F173" i="16"/>
  <c r="F189" i="16"/>
  <c r="F205" i="16" s="1"/>
  <c r="F221" i="16" s="1"/>
  <c r="F237" i="16" s="1"/>
  <c r="F253" i="16" s="1"/>
  <c r="F269" i="16" s="1"/>
  <c r="F168" i="16"/>
  <c r="F184" i="16"/>
  <c r="F200" i="16" s="1"/>
  <c r="F216" i="16" s="1"/>
  <c r="F232" i="16" s="1"/>
  <c r="F248" i="16" s="1"/>
  <c r="F264" i="16" s="1"/>
  <c r="F280" i="16" s="1"/>
  <c r="F164" i="16"/>
  <c r="F180" i="16" s="1"/>
  <c r="F196" i="16" s="1"/>
  <c r="F212" i="16" s="1"/>
  <c r="F228" i="16" s="1"/>
  <c r="F244" i="16" s="1"/>
  <c r="F260" i="16" s="1"/>
  <c r="F276" i="16" s="1"/>
  <c r="F160" i="16"/>
  <c r="F176" i="16"/>
  <c r="F192" i="16"/>
  <c r="F208" i="16"/>
  <c r="F224" i="16" s="1"/>
  <c r="F240" i="16" s="1"/>
  <c r="F256" i="16" s="1"/>
  <c r="F272" i="16" s="1"/>
  <c r="C39" i="16"/>
  <c r="C174" i="16" s="1"/>
  <c r="C49" i="16"/>
  <c r="C184" i="16" s="1"/>
  <c r="C45" i="16"/>
  <c r="C41" i="16"/>
  <c r="C176" i="16" s="1"/>
  <c r="C48" i="16"/>
  <c r="C44" i="16"/>
  <c r="C179" i="16" s="1"/>
  <c r="C40" i="16"/>
  <c r="C175" i="16" s="1"/>
  <c r="C37" i="16"/>
  <c r="C53" i="16"/>
  <c r="I49" i="16"/>
  <c r="F63" i="16"/>
  <c r="K63" i="16" s="1"/>
  <c r="Q300" i="19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M20" i="16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103" i="17"/>
  <c r="I104" i="17"/>
  <c r="E21" i="16"/>
  <c r="E22" i="16" s="1"/>
  <c r="E23" i="16" s="1"/>
  <c r="E24" i="16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F156" i="16"/>
  <c r="F172" i="16"/>
  <c r="F188" i="16" s="1"/>
  <c r="F204" i="16" s="1"/>
  <c r="F220" i="16"/>
  <c r="F236" i="16"/>
  <c r="F252" i="16" s="1"/>
  <c r="F268" i="16" s="1"/>
  <c r="P21" i="16"/>
  <c r="L21" i="16"/>
  <c r="O21" i="16"/>
  <c r="K21" i="16"/>
  <c r="N21" i="16"/>
  <c r="J21" i="16"/>
  <c r="I21" i="16"/>
  <c r="M21" i="16"/>
  <c r="F37" i="16"/>
  <c r="F53" i="16"/>
  <c r="K53" i="16" s="1"/>
  <c r="B39" i="6"/>
  <c r="B47" i="6"/>
  <c r="B45" i="6"/>
  <c r="Q228" i="19"/>
  <c r="C189" i="16"/>
  <c r="F60" i="16"/>
  <c r="J60" i="16" s="1"/>
  <c r="L22" i="16"/>
  <c r="M22" i="16"/>
  <c r="F38" i="16"/>
  <c r="L38" i="16" s="1"/>
  <c r="H22" i="16"/>
  <c r="K23" i="16"/>
  <c r="J23" i="16"/>
  <c r="P23" i="16"/>
  <c r="F39" i="16"/>
  <c r="N39" i="16"/>
  <c r="F158" i="16"/>
  <c r="F174" i="16" s="1"/>
  <c r="F190" i="16" s="1"/>
  <c r="F206" i="16" s="1"/>
  <c r="F222" i="16" s="1"/>
  <c r="F238" i="16" s="1"/>
  <c r="F254" i="16" s="1"/>
  <c r="F270" i="16" s="1"/>
  <c r="L23" i="16"/>
  <c r="I23" i="16"/>
  <c r="M23" i="16"/>
  <c r="N23" i="16"/>
  <c r="J43" i="16"/>
  <c r="K42" i="16"/>
  <c r="C186" i="16"/>
  <c r="M51" i="16"/>
  <c r="H46" i="16"/>
  <c r="C62" i="16"/>
  <c r="C78" i="16" s="1"/>
  <c r="O37" i="16"/>
  <c r="C59" i="16"/>
  <c r="C202" i="16"/>
  <c r="C83" i="16"/>
  <c r="C218" i="16"/>
  <c r="L42" i="16"/>
  <c r="I37" i="16"/>
  <c r="P37" i="16"/>
  <c r="C57" i="16"/>
  <c r="I50" i="16"/>
  <c r="O41" i="16"/>
  <c r="L37" i="16"/>
  <c r="N37" i="16"/>
  <c r="K47" i="16"/>
  <c r="H50" i="16"/>
  <c r="O67" i="16"/>
  <c r="L67" i="16"/>
  <c r="I58" i="16"/>
  <c r="J58" i="16"/>
  <c r="P58" i="16"/>
  <c r="K37" i="16"/>
  <c r="M37" i="16"/>
  <c r="I47" i="16"/>
  <c r="Q47" i="16" s="1"/>
  <c r="P47" i="16"/>
  <c r="P50" i="16"/>
  <c r="F66" i="16"/>
  <c r="F82" i="16" s="1"/>
  <c r="J42" i="16"/>
  <c r="H49" i="16"/>
  <c r="L41" i="16"/>
  <c r="K51" i="16"/>
  <c r="M47" i="16"/>
  <c r="L47" i="16"/>
  <c r="K50" i="16"/>
  <c r="L50" i="16"/>
  <c r="P42" i="16"/>
  <c r="N42" i="16"/>
  <c r="K41" i="16"/>
  <c r="P41" i="16"/>
  <c r="L51" i="16"/>
  <c r="P51" i="16"/>
  <c r="C171" i="16"/>
  <c r="J47" i="16"/>
  <c r="N50" i="16"/>
  <c r="M42" i="16"/>
  <c r="J41" i="16"/>
  <c r="J51" i="16"/>
  <c r="C173" i="16"/>
  <c r="N53" i="16"/>
  <c r="F59" i="16"/>
  <c r="F75" i="16" s="1"/>
  <c r="K43" i="16"/>
  <c r="O43" i="16"/>
  <c r="N38" i="16"/>
  <c r="H38" i="16"/>
  <c r="H39" i="16"/>
  <c r="N44" i="16"/>
  <c r="O44" i="16"/>
  <c r="L44" i="16"/>
  <c r="N58" i="16"/>
  <c r="H58" i="16"/>
  <c r="O60" i="16"/>
  <c r="M60" i="16"/>
  <c r="K44" i="16"/>
  <c r="F76" i="16"/>
  <c r="I76" i="16" s="1"/>
  <c r="J44" i="16"/>
  <c r="I39" i="16"/>
  <c r="F62" i="16"/>
  <c r="J46" i="16"/>
  <c r="I46" i="16"/>
  <c r="I60" i="16"/>
  <c r="N60" i="16"/>
  <c r="K46" i="16"/>
  <c r="L46" i="16"/>
  <c r="M38" i="16"/>
  <c r="P43" i="16"/>
  <c r="M43" i="16"/>
  <c r="L39" i="16"/>
  <c r="K60" i="16"/>
  <c r="K58" i="16"/>
  <c r="M44" i="16"/>
  <c r="M46" i="16"/>
  <c r="H43" i="16"/>
  <c r="Q43" i="16" s="1"/>
  <c r="N43" i="16"/>
  <c r="J37" i="16"/>
  <c r="H37" i="16"/>
  <c r="H60" i="16"/>
  <c r="O58" i="16"/>
  <c r="H44" i="16"/>
  <c r="Q44" i="16" s="1"/>
  <c r="S44" i="16" s="1"/>
  <c r="P44" i="16"/>
  <c r="N46" i="16"/>
  <c r="O46" i="16"/>
  <c r="J38" i="16"/>
  <c r="F54" i="16"/>
  <c r="I43" i="16"/>
  <c r="K39" i="16"/>
  <c r="K45" i="16"/>
  <c r="H45" i="16"/>
  <c r="F83" i="16"/>
  <c r="J67" i="16"/>
  <c r="K67" i="16"/>
  <c r="P67" i="16"/>
  <c r="Q67" i="16" s="1"/>
  <c r="I67" i="16"/>
  <c r="N67" i="16"/>
  <c r="H67" i="16"/>
  <c r="M67" i="16"/>
  <c r="C172" i="16"/>
  <c r="L45" i="16"/>
  <c r="C68" i="16"/>
  <c r="C187" i="16"/>
  <c r="C205" i="16"/>
  <c r="C86" i="16"/>
  <c r="C182" i="16"/>
  <c r="C63" i="16"/>
  <c r="C188" i="16"/>
  <c r="C69" i="16"/>
  <c r="C85" i="16" s="1"/>
  <c r="J45" i="16"/>
  <c r="C61" i="16"/>
  <c r="C180" i="16"/>
  <c r="C185" i="16"/>
  <c r="C66" i="16"/>
  <c r="L60" i="16"/>
  <c r="P60" i="16"/>
  <c r="J63" i="16"/>
  <c r="M41" i="16"/>
  <c r="I41" i="16"/>
  <c r="J49" i="16"/>
  <c r="K49" i="16"/>
  <c r="N51" i="16"/>
  <c r="H51" i="16"/>
  <c r="O42" i="16"/>
  <c r="H42" i="16"/>
  <c r="I42" i="16"/>
  <c r="J50" i="16"/>
  <c r="M50" i="16"/>
  <c r="N47" i="16"/>
  <c r="H47" i="16"/>
  <c r="F74" i="16"/>
  <c r="P74" i="16" s="1"/>
  <c r="M58" i="16"/>
  <c r="L58" i="16"/>
  <c r="O49" i="16"/>
  <c r="H41" i="16"/>
  <c r="N41" i="16"/>
  <c r="I51" i="16"/>
  <c r="Q51" i="16" s="1"/>
  <c r="O51" i="16"/>
  <c r="Q154" i="16"/>
  <c r="S155" i="16"/>
  <c r="S154" i="16"/>
  <c r="K66" i="16"/>
  <c r="M39" i="16"/>
  <c r="F55" i="16"/>
  <c r="I55" i="16" s="1"/>
  <c r="J39" i="16"/>
  <c r="O39" i="16"/>
  <c r="P39" i="16"/>
  <c r="O54" i="16"/>
  <c r="Q60" i="16"/>
  <c r="V60" i="16" s="1"/>
  <c r="K59" i="16"/>
  <c r="C99" i="16"/>
  <c r="C234" i="16" s="1"/>
  <c r="C75" i="16"/>
  <c r="C194" i="16"/>
  <c r="C197" i="16"/>
  <c r="O59" i="16"/>
  <c r="P66" i="16"/>
  <c r="Q37" i="16"/>
  <c r="S37" i="16" s="1"/>
  <c r="C192" i="16"/>
  <c r="C73" i="16"/>
  <c r="H59" i="16"/>
  <c r="N66" i="16"/>
  <c r="M66" i="16"/>
  <c r="H66" i="16"/>
  <c r="Q66" i="16" s="1"/>
  <c r="M59" i="16"/>
  <c r="J59" i="16"/>
  <c r="J66" i="16"/>
  <c r="O66" i="16"/>
  <c r="V43" i="16"/>
  <c r="L59" i="16"/>
  <c r="L66" i="16"/>
  <c r="I66" i="16"/>
  <c r="P59" i="16"/>
  <c r="N59" i="16"/>
  <c r="I59" i="16"/>
  <c r="Q58" i="16"/>
  <c r="V58" i="16" s="1"/>
  <c r="S58" i="16"/>
  <c r="Q50" i="16"/>
  <c r="S50" i="16" s="1"/>
  <c r="K54" i="16"/>
  <c r="P54" i="16"/>
  <c r="J54" i="16"/>
  <c r="M54" i="16"/>
  <c r="I54" i="16"/>
  <c r="J55" i="16"/>
  <c r="J76" i="16"/>
  <c r="F92" i="16"/>
  <c r="C221" i="16"/>
  <c r="C102" i="16"/>
  <c r="C237" i="16" s="1"/>
  <c r="C84" i="16"/>
  <c r="C203" i="16"/>
  <c r="Q42" i="16"/>
  <c r="C82" i="16"/>
  <c r="C201" i="16"/>
  <c r="J75" i="16"/>
  <c r="P75" i="16"/>
  <c r="M75" i="16"/>
  <c r="K75" i="16"/>
  <c r="C204" i="16"/>
  <c r="C79" i="16"/>
  <c r="C95" i="16" s="1"/>
  <c r="C230" i="16" s="1"/>
  <c r="C198" i="16"/>
  <c r="J82" i="16"/>
  <c r="O82" i="16"/>
  <c r="H82" i="16"/>
  <c r="M82" i="16"/>
  <c r="K82" i="16"/>
  <c r="O74" i="16"/>
  <c r="J74" i="16"/>
  <c r="K74" i="16"/>
  <c r="N74" i="16"/>
  <c r="H74" i="16"/>
  <c r="L74" i="16"/>
  <c r="F90" i="16"/>
  <c r="O83" i="16"/>
  <c r="K83" i="16"/>
  <c r="J83" i="16"/>
  <c r="F99" i="16"/>
  <c r="H99" i="16" s="1"/>
  <c r="I83" i="16"/>
  <c r="P83" i="16"/>
  <c r="H83" i="16"/>
  <c r="Q83" i="16" s="1"/>
  <c r="V83" i="16" s="1"/>
  <c r="L83" i="16"/>
  <c r="M83" i="16"/>
  <c r="N83" i="16"/>
  <c r="H55" i="16"/>
  <c r="M55" i="16"/>
  <c r="N55" i="16"/>
  <c r="O55" i="16"/>
  <c r="S60" i="16"/>
  <c r="L55" i="16"/>
  <c r="K55" i="16"/>
  <c r="S43" i="16"/>
  <c r="C91" i="16"/>
  <c r="C210" i="16"/>
  <c r="V44" i="16"/>
  <c r="C213" i="16"/>
  <c r="C94" i="16"/>
  <c r="V37" i="16"/>
  <c r="V50" i="16"/>
  <c r="J92" i="16"/>
  <c r="I92" i="16"/>
  <c r="P92" i="16"/>
  <c r="H92" i="16"/>
  <c r="C220" i="16"/>
  <c r="C101" i="16"/>
  <c r="C236" i="16" s="1"/>
  <c r="C100" i="16"/>
  <c r="C219" i="16"/>
  <c r="O90" i="16"/>
  <c r="S42" i="16"/>
  <c r="V42" i="16"/>
  <c r="N99" i="16"/>
  <c r="I99" i="16"/>
  <c r="P99" i="16"/>
  <c r="J99" i="16"/>
  <c r="O99" i="16"/>
  <c r="L99" i="16"/>
  <c r="M99" i="16"/>
  <c r="C214" i="16"/>
  <c r="C217" i="16"/>
  <c r="C98" i="16"/>
  <c r="S51" i="16"/>
  <c r="V51" i="16"/>
  <c r="C110" i="16"/>
  <c r="C229" i="16"/>
  <c r="C107" i="16"/>
  <c r="C226" i="16"/>
  <c r="C116" i="16"/>
  <c r="C235" i="16"/>
  <c r="C111" i="16"/>
  <c r="C117" i="16"/>
  <c r="S83" i="16"/>
  <c r="C126" i="16"/>
  <c r="C142" i="16" s="1"/>
  <c r="C245" i="16"/>
  <c r="C242" i="16"/>
  <c r="C123" i="16"/>
  <c r="C252" i="16"/>
  <c r="C133" i="16"/>
  <c r="C268" i="16"/>
  <c r="C132" i="16"/>
  <c r="C267" i="16"/>
  <c r="C251" i="16"/>
  <c r="C258" i="16"/>
  <c r="C139" i="16"/>
  <c r="C274" i="16" s="1"/>
  <c r="C261" i="16"/>
  <c r="C277" i="16"/>
  <c r="Q64" i="24"/>
  <c r="Q59" i="24"/>
  <c r="Q56" i="24"/>
  <c r="Q51" i="24"/>
  <c r="Q48" i="24"/>
  <c r="Q43" i="24"/>
  <c r="Q64" i="23"/>
  <c r="Q59" i="23"/>
  <c r="Q56" i="23"/>
  <c r="Q51" i="23"/>
  <c r="Q48" i="23"/>
  <c r="Q43" i="23"/>
  <c r="Q64" i="25"/>
  <c r="Q59" i="25"/>
  <c r="Q56" i="25"/>
  <c r="Q51" i="25"/>
  <c r="Q48" i="25"/>
  <c r="Q45" i="25"/>
  <c r="Q41" i="25"/>
  <c r="Q62" i="26"/>
  <c r="Q57" i="26"/>
  <c r="Q54" i="26"/>
  <c r="Q49" i="26"/>
  <c r="Q46" i="26"/>
  <c r="Q41" i="26"/>
  <c r="Q62" i="27"/>
  <c r="Q57" i="27"/>
  <c r="Q54" i="27"/>
  <c r="Q49" i="27"/>
  <c r="Q46" i="27"/>
  <c r="Q61" i="28"/>
  <c r="Q57" i="28"/>
  <c r="Q53" i="28"/>
  <c r="Q49" i="28"/>
  <c r="Q45" i="28"/>
  <c r="Q41" i="28"/>
  <c r="Q62" i="22"/>
  <c r="Q57" i="22"/>
  <c r="Q54" i="22"/>
  <c r="Q48" i="22"/>
  <c r="Q44" i="22"/>
  <c r="Q58" i="24"/>
  <c r="Q53" i="24"/>
  <c r="Q50" i="24"/>
  <c r="Q45" i="24"/>
  <c r="Q42" i="24"/>
  <c r="Q61" i="23"/>
  <c r="Q58" i="23"/>
  <c r="Q53" i="23"/>
  <c r="Q50" i="23"/>
  <c r="Q45" i="23"/>
  <c r="Q42" i="23"/>
  <c r="Q61" i="25"/>
  <c r="Q61" i="24"/>
  <c r="Q63" i="24"/>
  <c r="Q60" i="24"/>
  <c r="Q55" i="24"/>
  <c r="Q52" i="24"/>
  <c r="Q47" i="24"/>
  <c r="Q44" i="24"/>
  <c r="Q63" i="23"/>
  <c r="Q60" i="23"/>
  <c r="Q55" i="23"/>
  <c r="Q52" i="23"/>
  <c r="Q47" i="23"/>
  <c r="Q44" i="23"/>
  <c r="Q63" i="25"/>
  <c r="Q60" i="25"/>
  <c r="Q55" i="25"/>
  <c r="Q52" i="25"/>
  <c r="Q47" i="25"/>
  <c r="Q43" i="25"/>
  <c r="Q61" i="26"/>
  <c r="Q58" i="26"/>
  <c r="Q53" i="26"/>
  <c r="Q50" i="26"/>
  <c r="Q45" i="26"/>
  <c r="Q42" i="26"/>
  <c r="Q61" i="27"/>
  <c r="Q58" i="27"/>
  <c r="Q53" i="27"/>
  <c r="Q50" i="27"/>
  <c r="Q45" i="27"/>
  <c r="Q42" i="27"/>
  <c r="Q63" i="28"/>
  <c r="Q59" i="28"/>
  <c r="Q55" i="28"/>
  <c r="Q51" i="28"/>
  <c r="Q47" i="28"/>
  <c r="Q43" i="28"/>
  <c r="Q61" i="22"/>
  <c r="Q58" i="22"/>
  <c r="Q53" i="22"/>
  <c r="Q50" i="22"/>
  <c r="Q46" i="22"/>
  <c r="Q42" i="22"/>
  <c r="Q50" i="28"/>
  <c r="Q42" i="28"/>
  <c r="Q60" i="22"/>
  <c r="Q52" i="22"/>
  <c r="Q49" i="22"/>
  <c r="Q45" i="22"/>
  <c r="Q41" i="22"/>
  <c r="Q62" i="24"/>
  <c r="Q57" i="24"/>
  <c r="Q54" i="24"/>
  <c r="Q49" i="24"/>
  <c r="Q46" i="24"/>
  <c r="Q41" i="24"/>
  <c r="Q62" i="23"/>
  <c r="Q57" i="23"/>
  <c r="Q54" i="23"/>
  <c r="Q49" i="23"/>
  <c r="Q46" i="23"/>
  <c r="Q41" i="23"/>
  <c r="Q62" i="25"/>
  <c r="Q57" i="25"/>
  <c r="Q54" i="25"/>
  <c r="Q49" i="25"/>
  <c r="Q46" i="25"/>
  <c r="Q42" i="25"/>
  <c r="Q63" i="26"/>
  <c r="Q60" i="26"/>
  <c r="Q55" i="26"/>
  <c r="Q52" i="26"/>
  <c r="Q47" i="26"/>
  <c r="Q44" i="26"/>
  <c r="Q63" i="27"/>
  <c r="Q60" i="27"/>
  <c r="Q55" i="27"/>
  <c r="Q52" i="27"/>
  <c r="Q47" i="27"/>
  <c r="Q44" i="27"/>
  <c r="Q62" i="28"/>
  <c r="Q58" i="28"/>
  <c r="Q54" i="28"/>
  <c r="Q46" i="28"/>
  <c r="Q63" i="22"/>
  <c r="Q55" i="22"/>
  <c r="Q58" i="25"/>
  <c r="Q59" i="26"/>
  <c r="Q48" i="26"/>
  <c r="Q51" i="27"/>
  <c r="Q64" i="28"/>
  <c r="Q48" i="28"/>
  <c r="Q59" i="22"/>
  <c r="Q47" i="22"/>
  <c r="Q56" i="28"/>
  <c r="Q51" i="26"/>
  <c r="Q52" i="28"/>
  <c r="Q44" i="25"/>
  <c r="Q56" i="26"/>
  <c r="Q59" i="27"/>
  <c r="Q48" i="27"/>
  <c r="Q60" i="28"/>
  <c r="Q44" i="28"/>
  <c r="Q56" i="22"/>
  <c r="Q43" i="22"/>
  <c r="Q64" i="22"/>
  <c r="Q64" i="27"/>
  <c r="Q43" i="27"/>
  <c r="Q53" i="25"/>
  <c r="Q64" i="26"/>
  <c r="Q43" i="26"/>
  <c r="Q56" i="27"/>
  <c r="Q50" i="25"/>
  <c r="Q51" i="22"/>
  <c r="Q26" i="16"/>
  <c r="V26" i="16" s="1"/>
  <c r="Q28" i="16"/>
  <c r="S28" i="16"/>
  <c r="F155" i="16"/>
  <c r="F171" i="16"/>
  <c r="F187" i="16" s="1"/>
  <c r="F203" i="16" s="1"/>
  <c r="F219" i="16" s="1"/>
  <c r="F235" i="16" s="1"/>
  <c r="F251" i="16" s="1"/>
  <c r="F267" i="16" s="1"/>
  <c r="P20" i="16"/>
  <c r="O20" i="16"/>
  <c r="N20" i="16"/>
  <c r="I20" i="16"/>
  <c r="Q29" i="16"/>
  <c r="V29" i="16"/>
  <c r="Q34" i="16"/>
  <c r="V34" i="16"/>
  <c r="Q21" i="16"/>
  <c r="V21" i="16"/>
  <c r="Q30" i="16"/>
  <c r="V30" i="16"/>
  <c r="Q23" i="16"/>
  <c r="S23" i="16" s="1"/>
  <c r="Q21" i="21"/>
  <c r="Q22" i="16"/>
  <c r="V22" i="16"/>
  <c r="Q27" i="16"/>
  <c r="Q35" i="16"/>
  <c r="S35" i="16" s="1"/>
  <c r="K20" i="16"/>
  <c r="L20" i="16"/>
  <c r="J20" i="16"/>
  <c r="S26" i="16"/>
  <c r="V28" i="16"/>
  <c r="S29" i="16"/>
  <c r="Q65" i="19"/>
  <c r="V23" i="16"/>
  <c r="S30" i="16"/>
  <c r="S21" i="16"/>
  <c r="S34" i="16"/>
  <c r="S22" i="16"/>
  <c r="I36" i="16"/>
  <c r="L36" i="16"/>
  <c r="M36" i="16"/>
  <c r="F52" i="16"/>
  <c r="F68" i="16" s="1"/>
  <c r="N36" i="16"/>
  <c r="P36" i="16"/>
  <c r="H36" i="16"/>
  <c r="O36" i="16"/>
  <c r="K36" i="16"/>
  <c r="J36" i="16"/>
  <c r="K52" i="16"/>
  <c r="P52" i="16"/>
  <c r="I52" i="16"/>
  <c r="J52" i="16"/>
  <c r="M52" i="16"/>
  <c r="O52" i="16"/>
  <c r="L52" i="16"/>
  <c r="C56" i="16" l="1"/>
  <c r="F159" i="16"/>
  <c r="F175" i="16" s="1"/>
  <c r="F191" i="16" s="1"/>
  <c r="F207" i="16" s="1"/>
  <c r="F223" i="16" s="1"/>
  <c r="F239" i="16" s="1"/>
  <c r="F255" i="16" s="1"/>
  <c r="F271" i="16" s="1"/>
  <c r="I24" i="16"/>
  <c r="K24" i="16"/>
  <c r="P24" i="16"/>
  <c r="F40" i="16"/>
  <c r="M24" i="16"/>
  <c r="L24" i="16"/>
  <c r="Q20" i="16"/>
  <c r="Q36" i="16"/>
  <c r="J68" i="16"/>
  <c r="O68" i="16"/>
  <c r="L68" i="16"/>
  <c r="F84" i="16"/>
  <c r="H68" i="16"/>
  <c r="K68" i="16"/>
  <c r="P68" i="16"/>
  <c r="N68" i="16"/>
  <c r="M68" i="16"/>
  <c r="I68" i="16"/>
  <c r="C114" i="16"/>
  <c r="C233" i="16"/>
  <c r="N52" i="16"/>
  <c r="V35" i="16"/>
  <c r="V27" i="16"/>
  <c r="C127" i="16"/>
  <c r="C246" i="16"/>
  <c r="H52" i="16"/>
  <c r="S27" i="16"/>
  <c r="F78" i="16"/>
  <c r="I62" i="16"/>
  <c r="M62" i="16"/>
  <c r="K62" i="16"/>
  <c r="P62" i="16"/>
  <c r="J62" i="16"/>
  <c r="H62" i="16"/>
  <c r="N62" i="16"/>
  <c r="O62" i="16"/>
  <c r="L62" i="16"/>
  <c r="C118" i="16"/>
  <c r="H90" i="16"/>
  <c r="M90" i="16"/>
  <c r="F106" i="16"/>
  <c r="L90" i="16"/>
  <c r="I90" i="16"/>
  <c r="K90" i="16"/>
  <c r="J90" i="16"/>
  <c r="P90" i="16"/>
  <c r="S47" i="16"/>
  <c r="V47" i="16"/>
  <c r="N57" i="16"/>
  <c r="I57" i="16"/>
  <c r="J57" i="16"/>
  <c r="H57" i="16"/>
  <c r="K57" i="16"/>
  <c r="P57" i="16"/>
  <c r="M57" i="16"/>
  <c r="L57" i="16"/>
  <c r="O57" i="16"/>
  <c r="N90" i="16"/>
  <c r="F73" i="16"/>
  <c r="S67" i="16"/>
  <c r="V67" i="16"/>
  <c r="Q39" i="16"/>
  <c r="S66" i="16"/>
  <c r="V66" i="16"/>
  <c r="O75" i="16"/>
  <c r="I75" i="16"/>
  <c r="H75" i="16"/>
  <c r="L75" i="16"/>
  <c r="F91" i="16"/>
  <c r="C177" i="16"/>
  <c r="C58" i="16"/>
  <c r="K99" i="16"/>
  <c r="Q99" i="16" s="1"/>
  <c r="F115" i="16"/>
  <c r="M76" i="16"/>
  <c r="C89" i="16"/>
  <c r="C208" i="16"/>
  <c r="L54" i="16"/>
  <c r="N54" i="16"/>
  <c r="H54" i="16"/>
  <c r="Q54" i="16" s="1"/>
  <c r="F70" i="16"/>
  <c r="O45" i="16"/>
  <c r="F61" i="16"/>
  <c r="I45" i="16"/>
  <c r="Q45" i="16" s="1"/>
  <c r="M45" i="16"/>
  <c r="N45" i="16"/>
  <c r="P45" i="16"/>
  <c r="L92" i="16"/>
  <c r="N92" i="16"/>
  <c r="O92" i="16"/>
  <c r="F108" i="16"/>
  <c r="K92" i="16"/>
  <c r="Q46" i="16"/>
  <c r="M92" i="16"/>
  <c r="N75" i="16"/>
  <c r="K76" i="16"/>
  <c r="Q59" i="16"/>
  <c r="Q41" i="16"/>
  <c r="P82" i="16"/>
  <c r="L82" i="16"/>
  <c r="N82" i="16"/>
  <c r="I82" i="16"/>
  <c r="Q82" i="16" s="1"/>
  <c r="F98" i="16"/>
  <c r="C64" i="16"/>
  <c r="C183" i="16"/>
  <c r="C196" i="16"/>
  <c r="C77" i="16"/>
  <c r="P76" i="16"/>
  <c r="H76" i="16"/>
  <c r="Q76" i="16" s="1"/>
  <c r="N76" i="16"/>
  <c r="O76" i="16"/>
  <c r="L76" i="16"/>
  <c r="O53" i="16"/>
  <c r="M53" i="16"/>
  <c r="I53" i="16"/>
  <c r="F69" i="16"/>
  <c r="J53" i="16"/>
  <c r="H53" i="16"/>
  <c r="L53" i="16"/>
  <c r="P53" i="16"/>
  <c r="U79" i="16"/>
  <c r="C115" i="16"/>
  <c r="M74" i="16"/>
  <c r="P55" i="16"/>
  <c r="Q55" i="16" s="1"/>
  <c r="M63" i="16"/>
  <c r="O38" i="16"/>
  <c r="F79" i="16"/>
  <c r="F71" i="16"/>
  <c r="I74" i="16"/>
  <c r="Q74" i="16" s="1"/>
  <c r="P49" i="16"/>
  <c r="P63" i="16"/>
  <c r="I38" i="16"/>
  <c r="Q38" i="16" s="1"/>
  <c r="N63" i="16"/>
  <c r="L49" i="16"/>
  <c r="C55" i="16"/>
  <c r="C60" i="16"/>
  <c r="I63" i="16"/>
  <c r="C72" i="16"/>
  <c r="C191" i="16"/>
  <c r="C65" i="16"/>
  <c r="K38" i="16"/>
  <c r="H63" i="16"/>
  <c r="O33" i="16"/>
  <c r="L33" i="16"/>
  <c r="M33" i="16"/>
  <c r="K33" i="16"/>
  <c r="L25" i="16"/>
  <c r="K25" i="16"/>
  <c r="I25" i="16"/>
  <c r="P38" i="16"/>
  <c r="O63" i="16"/>
  <c r="L63" i="16"/>
  <c r="N49" i="16"/>
  <c r="F65" i="16"/>
  <c r="P32" i="16"/>
  <c r="F48" i="16"/>
  <c r="I32" i="16"/>
  <c r="K32" i="16"/>
  <c r="N24" i="16"/>
  <c r="J24" i="16"/>
  <c r="H24" i="16"/>
  <c r="F166" i="16"/>
  <c r="F182" i="16" s="1"/>
  <c r="F198" i="16" s="1"/>
  <c r="F214" i="16" s="1"/>
  <c r="F230" i="16" s="1"/>
  <c r="F246" i="16" s="1"/>
  <c r="F262" i="16" s="1"/>
  <c r="F278" i="16" s="1"/>
  <c r="N31" i="16"/>
  <c r="K31" i="16"/>
  <c r="P31" i="16"/>
  <c r="J37" i="24"/>
  <c r="Q37" i="24" s="1"/>
  <c r="J20" i="19"/>
  <c r="Q20" i="19" s="1"/>
  <c r="H31" i="16"/>
  <c r="J28" i="19"/>
  <c r="Q28" i="19" s="1"/>
  <c r="J36" i="19"/>
  <c r="Q36" i="19" s="1"/>
  <c r="J22" i="19"/>
  <c r="Q22" i="19" s="1"/>
  <c r="J30" i="19"/>
  <c r="Q30" i="19" s="1"/>
  <c r="J15" i="21"/>
  <c r="Q15" i="21" s="1"/>
  <c r="J23" i="21"/>
  <c r="Q23" i="21" s="1"/>
  <c r="J31" i="21"/>
  <c r="Q31" i="21" s="1"/>
  <c r="J16" i="22"/>
  <c r="Q16" i="22" s="1"/>
  <c r="J24" i="22"/>
  <c r="Q24" i="22" s="1"/>
  <c r="J32" i="22"/>
  <c r="Q32" i="22" s="1"/>
  <c r="J17" i="28"/>
  <c r="Q17" i="28" s="1"/>
  <c r="J25" i="28"/>
  <c r="Q25" i="28" s="1"/>
  <c r="J33" i="28"/>
  <c r="Q33" i="28" s="1"/>
  <c r="J18" i="27"/>
  <c r="Q18" i="27" s="1"/>
  <c r="J26" i="27"/>
  <c r="Q26" i="27" s="1"/>
  <c r="J34" i="27"/>
  <c r="Q34" i="27" s="1"/>
  <c r="J19" i="26"/>
  <c r="Q19" i="26" s="1"/>
  <c r="J27" i="26"/>
  <c r="Q27" i="26" s="1"/>
  <c r="J35" i="26"/>
  <c r="Q35" i="26" s="1"/>
  <c r="J20" i="25"/>
  <c r="Q20" i="25" s="1"/>
  <c r="J28" i="25"/>
  <c r="Q28" i="25" s="1"/>
  <c r="J36" i="25"/>
  <c r="Q36" i="25" s="1"/>
  <c r="J21" i="23"/>
  <c r="Q21" i="23" s="1"/>
  <c r="J29" i="23"/>
  <c r="Q29" i="23" s="1"/>
  <c r="J37" i="23"/>
  <c r="Q37" i="23" s="1"/>
  <c r="J22" i="24"/>
  <c r="Q22" i="24" s="1"/>
  <c r="J30" i="24"/>
  <c r="Q30" i="24" s="1"/>
  <c r="J15" i="19"/>
  <c r="Q15" i="19" s="1"/>
  <c r="J23" i="19"/>
  <c r="Q23" i="19" s="1"/>
  <c r="J31" i="19"/>
  <c r="Q31" i="19" s="1"/>
  <c r="J16" i="21"/>
  <c r="Q16" i="21" s="1"/>
  <c r="J24" i="21"/>
  <c r="Q24" i="21" s="1"/>
  <c r="J32" i="21"/>
  <c r="Q32" i="21" s="1"/>
  <c r="J17" i="22"/>
  <c r="Q17" i="22" s="1"/>
  <c r="J25" i="22"/>
  <c r="Q25" i="22" s="1"/>
  <c r="J33" i="22"/>
  <c r="Q33" i="22" s="1"/>
  <c r="J18" i="28"/>
  <c r="Q18" i="28" s="1"/>
  <c r="J26" i="28"/>
  <c r="Q26" i="28" s="1"/>
  <c r="J34" i="28"/>
  <c r="Q34" i="28" s="1"/>
  <c r="J19" i="27"/>
  <c r="Q19" i="27" s="1"/>
  <c r="J27" i="27"/>
  <c r="Q27" i="27" s="1"/>
  <c r="J35" i="27"/>
  <c r="Q35" i="27" s="1"/>
  <c r="J20" i="26"/>
  <c r="Q20" i="26" s="1"/>
  <c r="J28" i="26"/>
  <c r="Q28" i="26" s="1"/>
  <c r="J36" i="26"/>
  <c r="Q36" i="26" s="1"/>
  <c r="J21" i="25"/>
  <c r="Q21" i="25" s="1"/>
  <c r="J29" i="25"/>
  <c r="Q29" i="25" s="1"/>
  <c r="J37" i="25"/>
  <c r="Q37" i="25" s="1"/>
  <c r="J22" i="23"/>
  <c r="Q22" i="23" s="1"/>
  <c r="J30" i="23"/>
  <c r="Q30" i="23" s="1"/>
  <c r="J15" i="24"/>
  <c r="Q15" i="24" s="1"/>
  <c r="J23" i="24"/>
  <c r="Q23" i="24" s="1"/>
  <c r="J31" i="24"/>
  <c r="Q31" i="24" s="1"/>
  <c r="J16" i="19"/>
  <c r="Q16" i="19" s="1"/>
  <c r="J24" i="19"/>
  <c r="Q24" i="19" s="1"/>
  <c r="J32" i="19"/>
  <c r="Q32" i="19" s="1"/>
  <c r="J17" i="21"/>
  <c r="Q17" i="21" s="1"/>
  <c r="J25" i="21"/>
  <c r="Q25" i="21" s="1"/>
  <c r="J33" i="21"/>
  <c r="Q33" i="21" s="1"/>
  <c r="J18" i="22"/>
  <c r="Q18" i="22" s="1"/>
  <c r="J26" i="22"/>
  <c r="Q26" i="22" s="1"/>
  <c r="J34" i="22"/>
  <c r="Q34" i="22" s="1"/>
  <c r="J19" i="28"/>
  <c r="Q19" i="28" s="1"/>
  <c r="J27" i="28"/>
  <c r="Q27" i="28" s="1"/>
  <c r="J35" i="28"/>
  <c r="Q35" i="28" s="1"/>
  <c r="J20" i="27"/>
  <c r="Q20" i="27" s="1"/>
  <c r="J28" i="27"/>
  <c r="Q28" i="27" s="1"/>
  <c r="J36" i="27"/>
  <c r="Q36" i="27" s="1"/>
  <c r="J21" i="26"/>
  <c r="Q21" i="26" s="1"/>
  <c r="J29" i="26"/>
  <c r="Q29" i="26" s="1"/>
  <c r="J37" i="26"/>
  <c r="Q37" i="26" s="1"/>
  <c r="J22" i="25"/>
  <c r="Q22" i="25" s="1"/>
  <c r="J30" i="25"/>
  <c r="Q30" i="25" s="1"/>
  <c r="J15" i="23"/>
  <c r="Q15" i="23" s="1"/>
  <c r="J23" i="23"/>
  <c r="Q23" i="23" s="1"/>
  <c r="J31" i="23"/>
  <c r="Q31" i="23" s="1"/>
  <c r="J16" i="24"/>
  <c r="Q16" i="24" s="1"/>
  <c r="J24" i="24"/>
  <c r="Q24" i="24" s="1"/>
  <c r="J32" i="24"/>
  <c r="Q32" i="24" s="1"/>
  <c r="J17" i="19"/>
  <c r="Q17" i="19" s="1"/>
  <c r="J25" i="19"/>
  <c r="Q25" i="19" s="1"/>
  <c r="J33" i="19"/>
  <c r="Q33" i="19" s="1"/>
  <c r="J18" i="21"/>
  <c r="Q18" i="21" s="1"/>
  <c r="J26" i="21"/>
  <c r="Q26" i="21" s="1"/>
  <c r="J34" i="21"/>
  <c r="Q34" i="21" s="1"/>
  <c r="J19" i="22"/>
  <c r="Q19" i="22" s="1"/>
  <c r="J27" i="22"/>
  <c r="Q27" i="22" s="1"/>
  <c r="J35" i="22"/>
  <c r="Q35" i="22" s="1"/>
  <c r="J20" i="28"/>
  <c r="Q20" i="28" s="1"/>
  <c r="J28" i="28"/>
  <c r="Q28" i="28" s="1"/>
  <c r="J36" i="28"/>
  <c r="Q36" i="28" s="1"/>
  <c r="J21" i="27"/>
  <c r="Q21" i="27" s="1"/>
  <c r="J29" i="27"/>
  <c r="Q29" i="27" s="1"/>
  <c r="J37" i="27"/>
  <c r="Q37" i="27" s="1"/>
  <c r="J22" i="26"/>
  <c r="Q22" i="26" s="1"/>
  <c r="J30" i="26"/>
  <c r="Q30" i="26" s="1"/>
  <c r="J15" i="25"/>
  <c r="Q15" i="25" s="1"/>
  <c r="J23" i="25"/>
  <c r="Q23" i="25" s="1"/>
  <c r="J31" i="25"/>
  <c r="Q31" i="25" s="1"/>
  <c r="J16" i="23"/>
  <c r="Q16" i="23" s="1"/>
  <c r="J24" i="23"/>
  <c r="Q24" i="23" s="1"/>
  <c r="J32" i="23"/>
  <c r="Q32" i="23" s="1"/>
  <c r="J17" i="24"/>
  <c r="Q17" i="24" s="1"/>
  <c r="J25" i="24"/>
  <c r="Q25" i="24" s="1"/>
  <c r="J33" i="24"/>
  <c r="Q33" i="24" s="1"/>
  <c r="J18" i="19"/>
  <c r="Q18" i="19" s="1"/>
  <c r="J26" i="19"/>
  <c r="Q26" i="19" s="1"/>
  <c r="J34" i="19"/>
  <c r="Q34" i="19" s="1"/>
  <c r="J19" i="21"/>
  <c r="Q19" i="21" s="1"/>
  <c r="J27" i="21"/>
  <c r="Q27" i="21" s="1"/>
  <c r="J35" i="21"/>
  <c r="Q35" i="21" s="1"/>
  <c r="J20" i="22"/>
  <c r="Q20" i="22" s="1"/>
  <c r="J28" i="22"/>
  <c r="Q28" i="22" s="1"/>
  <c r="J36" i="22"/>
  <c r="Q36" i="22" s="1"/>
  <c r="J21" i="28"/>
  <c r="Q21" i="28" s="1"/>
  <c r="J29" i="28"/>
  <c r="Q29" i="28" s="1"/>
  <c r="J37" i="28"/>
  <c r="Q37" i="28" s="1"/>
  <c r="J22" i="27"/>
  <c r="Q22" i="27" s="1"/>
  <c r="J30" i="27"/>
  <c r="Q30" i="27" s="1"/>
  <c r="J15" i="26"/>
  <c r="Q15" i="26" s="1"/>
  <c r="J23" i="26"/>
  <c r="Q23" i="26" s="1"/>
  <c r="J31" i="26"/>
  <c r="Q31" i="26" s="1"/>
  <c r="J16" i="25"/>
  <c r="Q16" i="25" s="1"/>
  <c r="J24" i="25"/>
  <c r="Q24" i="25" s="1"/>
  <c r="J32" i="25"/>
  <c r="Q32" i="25" s="1"/>
  <c r="J17" i="23"/>
  <c r="Q17" i="23" s="1"/>
  <c r="J25" i="23"/>
  <c r="Q25" i="23" s="1"/>
  <c r="J33" i="23"/>
  <c r="Q33" i="23" s="1"/>
  <c r="J18" i="24"/>
  <c r="Q18" i="24" s="1"/>
  <c r="J26" i="24"/>
  <c r="Q26" i="24" s="1"/>
  <c r="J34" i="24"/>
  <c r="Q34" i="24" s="1"/>
  <c r="J19" i="19"/>
  <c r="Q19" i="19" s="1"/>
  <c r="J27" i="19"/>
  <c r="Q27" i="19" s="1"/>
  <c r="J35" i="19"/>
  <c r="Q35" i="19" s="1"/>
  <c r="J20" i="21"/>
  <c r="Q20" i="21" s="1"/>
  <c r="J28" i="21"/>
  <c r="Q28" i="21" s="1"/>
  <c r="J36" i="21"/>
  <c r="Q36" i="21" s="1"/>
  <c r="J21" i="22"/>
  <c r="Q21" i="22" s="1"/>
  <c r="J29" i="22"/>
  <c r="Q29" i="22" s="1"/>
  <c r="J37" i="22"/>
  <c r="Q37" i="22" s="1"/>
  <c r="J22" i="28"/>
  <c r="Q22" i="28" s="1"/>
  <c r="J30" i="28"/>
  <c r="Q30" i="28" s="1"/>
  <c r="J15" i="27"/>
  <c r="Q15" i="27" s="1"/>
  <c r="J23" i="27"/>
  <c r="Q23" i="27" s="1"/>
  <c r="J31" i="27"/>
  <c r="Q31" i="27" s="1"/>
  <c r="J16" i="26"/>
  <c r="Q16" i="26" s="1"/>
  <c r="J24" i="26"/>
  <c r="Q24" i="26" s="1"/>
  <c r="J32" i="26"/>
  <c r="Q32" i="26" s="1"/>
  <c r="J17" i="25"/>
  <c r="Q17" i="25" s="1"/>
  <c r="J25" i="25"/>
  <c r="Q25" i="25" s="1"/>
  <c r="J33" i="25"/>
  <c r="Q33" i="25" s="1"/>
  <c r="J18" i="23"/>
  <c r="Q18" i="23" s="1"/>
  <c r="J26" i="23"/>
  <c r="Q26" i="23" s="1"/>
  <c r="J34" i="23"/>
  <c r="Q34" i="23" s="1"/>
  <c r="J19" i="24"/>
  <c r="Q19" i="24" s="1"/>
  <c r="J27" i="24"/>
  <c r="Q27" i="24" s="1"/>
  <c r="J35" i="24"/>
  <c r="Q35" i="24" s="1"/>
  <c r="J29" i="21"/>
  <c r="Q29" i="21" s="1"/>
  <c r="J37" i="21"/>
  <c r="Q37" i="21" s="1"/>
  <c r="J22" i="22"/>
  <c r="Q22" i="22" s="1"/>
  <c r="J30" i="22"/>
  <c r="Q30" i="22" s="1"/>
  <c r="J15" i="28"/>
  <c r="Q15" i="28" s="1"/>
  <c r="J23" i="28"/>
  <c r="Q23" i="28" s="1"/>
  <c r="J31" i="28"/>
  <c r="Q31" i="28" s="1"/>
  <c r="J16" i="27"/>
  <c r="Q16" i="27" s="1"/>
  <c r="J24" i="27"/>
  <c r="Q24" i="27" s="1"/>
  <c r="J32" i="27"/>
  <c r="Q32" i="27" s="1"/>
  <c r="J17" i="26"/>
  <c r="Q17" i="26" s="1"/>
  <c r="J25" i="26"/>
  <c r="Q25" i="26" s="1"/>
  <c r="J33" i="26"/>
  <c r="Q33" i="26" s="1"/>
  <c r="J18" i="25"/>
  <c r="Q18" i="25" s="1"/>
  <c r="J26" i="25"/>
  <c r="Q26" i="25" s="1"/>
  <c r="J34" i="25"/>
  <c r="Q34" i="25" s="1"/>
  <c r="J19" i="23"/>
  <c r="Q19" i="23" s="1"/>
  <c r="J27" i="23"/>
  <c r="Q27" i="23" s="1"/>
  <c r="J35" i="23"/>
  <c r="Q35" i="23" s="1"/>
  <c r="J20" i="24"/>
  <c r="Q20" i="24" s="1"/>
  <c r="J28" i="24"/>
  <c r="Q28" i="24" s="1"/>
  <c r="J36" i="24"/>
  <c r="Q36" i="24" s="1"/>
  <c r="J21" i="19"/>
  <c r="Q21" i="19" s="1"/>
  <c r="J29" i="19"/>
  <c r="Q29" i="19" s="1"/>
  <c r="J37" i="19"/>
  <c r="Q37" i="19" s="1"/>
  <c r="J22" i="21"/>
  <c r="Q22" i="21" s="1"/>
  <c r="J30" i="21"/>
  <c r="Q30" i="21" s="1"/>
  <c r="J15" i="22"/>
  <c r="Q15" i="22" s="1"/>
  <c r="J23" i="22"/>
  <c r="Q23" i="22" s="1"/>
  <c r="J31" i="22"/>
  <c r="Q31" i="22" s="1"/>
  <c r="J16" i="28"/>
  <c r="Q16" i="28" s="1"/>
  <c r="J24" i="28"/>
  <c r="Q24" i="28" s="1"/>
  <c r="J32" i="28"/>
  <c r="Q32" i="28" s="1"/>
  <c r="J17" i="27"/>
  <c r="Q17" i="27" s="1"/>
  <c r="J25" i="27"/>
  <c r="Q25" i="27" s="1"/>
  <c r="J33" i="27"/>
  <c r="Q33" i="27" s="1"/>
  <c r="J18" i="26"/>
  <c r="Q18" i="26" s="1"/>
  <c r="J26" i="26"/>
  <c r="Q26" i="26" s="1"/>
  <c r="J34" i="26"/>
  <c r="Q34" i="26" s="1"/>
  <c r="J19" i="25"/>
  <c r="Q19" i="25" s="1"/>
  <c r="J27" i="25"/>
  <c r="Q27" i="25" s="1"/>
  <c r="J35" i="25"/>
  <c r="Q35" i="25" s="1"/>
  <c r="J20" i="23"/>
  <c r="Q20" i="23" s="1"/>
  <c r="J28" i="23"/>
  <c r="Q28" i="23" s="1"/>
  <c r="J36" i="23"/>
  <c r="Q36" i="23" s="1"/>
  <c r="J21" i="24"/>
  <c r="Q21" i="24" s="1"/>
  <c r="J29" i="24"/>
  <c r="Q29" i="24" s="1"/>
  <c r="I40" i="16" l="1"/>
  <c r="F56" i="16"/>
  <c r="J40" i="16"/>
  <c r="L40" i="16"/>
  <c r="K40" i="16"/>
  <c r="M40" i="16"/>
  <c r="O40" i="16"/>
  <c r="N40" i="16"/>
  <c r="H40" i="16"/>
  <c r="P40" i="16"/>
  <c r="V55" i="16"/>
  <c r="S55" i="16"/>
  <c r="V38" i="16"/>
  <c r="S38" i="16"/>
  <c r="S45" i="16"/>
  <c r="V45" i="16"/>
  <c r="V82" i="16"/>
  <c r="S82" i="16"/>
  <c r="V99" i="16"/>
  <c r="S99" i="16"/>
  <c r="Q24" i="16"/>
  <c r="C131" i="16"/>
  <c r="C250" i="16"/>
  <c r="V54" i="16"/>
  <c r="S54" i="16"/>
  <c r="Q38" i="26"/>
  <c r="Q65" i="26" s="1"/>
  <c r="Q31" i="16"/>
  <c r="V74" i="16"/>
  <c r="S74" i="16"/>
  <c r="Q90" i="16"/>
  <c r="C262" i="16"/>
  <c r="C143" i="16"/>
  <c r="C278" i="16" s="1"/>
  <c r="C212" i="16"/>
  <c r="C93" i="16"/>
  <c r="C74" i="16"/>
  <c r="C193" i="16"/>
  <c r="C130" i="16"/>
  <c r="C249" i="16"/>
  <c r="Q38" i="27"/>
  <c r="Q65" i="27"/>
  <c r="C195" i="16"/>
  <c r="C76" i="16"/>
  <c r="H71" i="16"/>
  <c r="L71" i="16"/>
  <c r="P71" i="16"/>
  <c r="N71" i="16"/>
  <c r="I71" i="16"/>
  <c r="F87" i="16"/>
  <c r="K71" i="16"/>
  <c r="M71" i="16"/>
  <c r="O71" i="16"/>
  <c r="J71" i="16"/>
  <c r="U95" i="16"/>
  <c r="V41" i="16"/>
  <c r="S41" i="16"/>
  <c r="K91" i="16"/>
  <c r="I91" i="16"/>
  <c r="J91" i="16"/>
  <c r="O91" i="16"/>
  <c r="F107" i="16"/>
  <c r="H91" i="16"/>
  <c r="L91" i="16"/>
  <c r="P91" i="16"/>
  <c r="N91" i="16"/>
  <c r="M91" i="16"/>
  <c r="V39" i="16"/>
  <c r="S39" i="16"/>
  <c r="C253" i="16"/>
  <c r="C134" i="16"/>
  <c r="C269" i="16" s="1"/>
  <c r="Q63" i="16"/>
  <c r="C71" i="16"/>
  <c r="C190" i="16"/>
  <c r="N79" i="16"/>
  <c r="O79" i="16"/>
  <c r="I79" i="16"/>
  <c r="K79" i="16"/>
  <c r="J79" i="16"/>
  <c r="L79" i="16"/>
  <c r="F95" i="16"/>
  <c r="M79" i="16"/>
  <c r="P79" i="16"/>
  <c r="H79" i="16"/>
  <c r="C199" i="16"/>
  <c r="C80" i="16"/>
  <c r="V59" i="16"/>
  <c r="S59" i="16"/>
  <c r="S46" i="16"/>
  <c r="V46" i="16"/>
  <c r="Q65" i="21"/>
  <c r="Q38" i="21"/>
  <c r="Q32" i="16"/>
  <c r="Q25" i="16"/>
  <c r="Q49" i="16"/>
  <c r="N98" i="16"/>
  <c r="H98" i="16"/>
  <c r="L98" i="16"/>
  <c r="I98" i="16"/>
  <c r="O98" i="16"/>
  <c r="M98" i="16"/>
  <c r="F114" i="16"/>
  <c r="P98" i="16"/>
  <c r="K98" i="16"/>
  <c r="J98" i="16"/>
  <c r="Q92" i="16"/>
  <c r="C105" i="16"/>
  <c r="C224" i="16"/>
  <c r="Q75" i="16"/>
  <c r="Q57" i="16"/>
  <c r="O78" i="16"/>
  <c r="N78" i="16"/>
  <c r="K78" i="16"/>
  <c r="P78" i="16"/>
  <c r="H78" i="16"/>
  <c r="L78" i="16"/>
  <c r="F94" i="16"/>
  <c r="J78" i="16"/>
  <c r="I78" i="16"/>
  <c r="M78" i="16"/>
  <c r="Q38" i="19"/>
  <c r="F64" i="16"/>
  <c r="M48" i="16"/>
  <c r="I48" i="16"/>
  <c r="O48" i="16"/>
  <c r="N48" i="16"/>
  <c r="P48" i="16"/>
  <c r="H48" i="16"/>
  <c r="J48" i="16"/>
  <c r="K48" i="16"/>
  <c r="L48" i="16"/>
  <c r="C200" i="16"/>
  <c r="C81" i="16"/>
  <c r="Q53" i="16"/>
  <c r="M108" i="16"/>
  <c r="J108" i="16"/>
  <c r="L108" i="16"/>
  <c r="O108" i="16"/>
  <c r="I108" i="16"/>
  <c r="N108" i="16"/>
  <c r="K108" i="16"/>
  <c r="H108" i="16"/>
  <c r="F124" i="16"/>
  <c r="P108" i="16"/>
  <c r="O61" i="16"/>
  <c r="N61" i="16"/>
  <c r="I61" i="16"/>
  <c r="K61" i="16"/>
  <c r="F77" i="16"/>
  <c r="J61" i="16"/>
  <c r="L61" i="16"/>
  <c r="H61" i="16"/>
  <c r="M61" i="16"/>
  <c r="P61" i="16"/>
  <c r="L73" i="16"/>
  <c r="H73" i="16"/>
  <c r="O73" i="16"/>
  <c r="N73" i="16"/>
  <c r="K73" i="16"/>
  <c r="F89" i="16"/>
  <c r="P73" i="16"/>
  <c r="I73" i="16"/>
  <c r="M73" i="16"/>
  <c r="J73" i="16"/>
  <c r="S36" i="16"/>
  <c r="V36" i="16"/>
  <c r="Q38" i="24"/>
  <c r="Q65" i="24" s="1"/>
  <c r="V76" i="16"/>
  <c r="S76" i="16"/>
  <c r="P115" i="16"/>
  <c r="J115" i="16"/>
  <c r="I115" i="16"/>
  <c r="F131" i="16"/>
  <c r="H115" i="16"/>
  <c r="O115" i="16"/>
  <c r="K115" i="16"/>
  <c r="N115" i="16"/>
  <c r="L115" i="16"/>
  <c r="M115" i="16"/>
  <c r="Q62" i="16"/>
  <c r="Q68" i="16"/>
  <c r="S20" i="16"/>
  <c r="V20" i="16"/>
  <c r="Q38" i="22"/>
  <c r="Q65" i="22" s="1"/>
  <c r="Q38" i="25"/>
  <c r="Q65" i="25" s="1"/>
  <c r="Q38" i="28"/>
  <c r="Q65" i="28"/>
  <c r="Q38" i="23"/>
  <c r="Q65" i="23" s="1"/>
  <c r="N65" i="16"/>
  <c r="P65" i="16"/>
  <c r="H65" i="16"/>
  <c r="F81" i="16"/>
  <c r="K65" i="16"/>
  <c r="O65" i="16"/>
  <c r="L65" i="16"/>
  <c r="I65" i="16"/>
  <c r="M65" i="16"/>
  <c r="J65" i="16"/>
  <c r="Q33" i="16"/>
  <c r="C207" i="16"/>
  <c r="C88" i="16"/>
  <c r="I69" i="16"/>
  <c r="L69" i="16"/>
  <c r="H69" i="16"/>
  <c r="N69" i="16"/>
  <c r="P69" i="16"/>
  <c r="K69" i="16"/>
  <c r="M69" i="16"/>
  <c r="F85" i="16"/>
  <c r="J69" i="16"/>
  <c r="O69" i="16"/>
  <c r="N70" i="16"/>
  <c r="P70" i="16"/>
  <c r="I70" i="16"/>
  <c r="F86" i="16"/>
  <c r="H70" i="16"/>
  <c r="M70" i="16"/>
  <c r="J70" i="16"/>
  <c r="O70" i="16"/>
  <c r="L70" i="16"/>
  <c r="K70" i="16"/>
  <c r="I106" i="16"/>
  <c r="F122" i="16"/>
  <c r="J106" i="16"/>
  <c r="P106" i="16"/>
  <c r="N106" i="16"/>
  <c r="H106" i="16"/>
  <c r="M106" i="16"/>
  <c r="L106" i="16"/>
  <c r="K106" i="16"/>
  <c r="O106" i="16"/>
  <c r="Q52" i="16"/>
  <c r="N84" i="16"/>
  <c r="M84" i="16"/>
  <c r="O84" i="16"/>
  <c r="K84" i="16"/>
  <c r="P84" i="16"/>
  <c r="H84" i="16"/>
  <c r="F100" i="16"/>
  <c r="J84" i="16"/>
  <c r="L84" i="16"/>
  <c r="I84" i="16"/>
  <c r="F72" i="16" l="1"/>
  <c r="N56" i="16"/>
  <c r="M56" i="16"/>
  <c r="L56" i="16"/>
  <c r="O56" i="16"/>
  <c r="P56" i="16"/>
  <c r="H56" i="16"/>
  <c r="I56" i="16"/>
  <c r="K56" i="16"/>
  <c r="J56" i="16"/>
  <c r="Q40" i="16"/>
  <c r="Q69" i="16"/>
  <c r="Q73" i="16"/>
  <c r="S57" i="16"/>
  <c r="V57" i="16"/>
  <c r="J114" i="16"/>
  <c r="L114" i="16"/>
  <c r="H114" i="16"/>
  <c r="N114" i="16"/>
  <c r="O114" i="16"/>
  <c r="M114" i="16"/>
  <c r="P114" i="16"/>
  <c r="F130" i="16"/>
  <c r="I114" i="16"/>
  <c r="K114" i="16"/>
  <c r="S25" i="16"/>
  <c r="V25" i="16"/>
  <c r="Q71" i="16"/>
  <c r="C265" i="16"/>
  <c r="C146" i="16"/>
  <c r="C281" i="16" s="1"/>
  <c r="S90" i="16"/>
  <c r="V90" i="16"/>
  <c r="S49" i="16"/>
  <c r="V49" i="16"/>
  <c r="V52" i="16"/>
  <c r="S52" i="16"/>
  <c r="H94" i="16"/>
  <c r="P94" i="16"/>
  <c r="J94" i="16"/>
  <c r="K94" i="16"/>
  <c r="F110" i="16"/>
  <c r="L94" i="16"/>
  <c r="N94" i="16"/>
  <c r="O94" i="16"/>
  <c r="I94" i="16"/>
  <c r="M94" i="16"/>
  <c r="S75" i="16"/>
  <c r="V75" i="16"/>
  <c r="O95" i="16"/>
  <c r="P95" i="16"/>
  <c r="L95" i="16"/>
  <c r="F111" i="16"/>
  <c r="I95" i="16"/>
  <c r="M95" i="16"/>
  <c r="H95" i="16"/>
  <c r="Q95" i="16" s="1"/>
  <c r="S95" i="16" s="1"/>
  <c r="J95" i="16"/>
  <c r="N95" i="16"/>
  <c r="K95" i="16"/>
  <c r="C206" i="16"/>
  <c r="C87" i="16"/>
  <c r="C211" i="16"/>
  <c r="C92" i="16"/>
  <c r="M77" i="16"/>
  <c r="N77" i="16"/>
  <c r="P77" i="16"/>
  <c r="I77" i="16"/>
  <c r="J77" i="16"/>
  <c r="F93" i="16"/>
  <c r="K77" i="16"/>
  <c r="O77" i="16"/>
  <c r="H77" i="16"/>
  <c r="L77" i="16"/>
  <c r="S32" i="16"/>
  <c r="V32" i="16"/>
  <c r="S63" i="16"/>
  <c r="V63" i="16"/>
  <c r="C209" i="16"/>
  <c r="C90" i="16"/>
  <c r="S31" i="16"/>
  <c r="V31" i="16"/>
  <c r="I100" i="16"/>
  <c r="P100" i="16"/>
  <c r="O100" i="16"/>
  <c r="N100" i="16"/>
  <c r="J100" i="16"/>
  <c r="F116" i="16"/>
  <c r="L100" i="16"/>
  <c r="K100" i="16"/>
  <c r="M100" i="16"/>
  <c r="H100" i="16"/>
  <c r="M122" i="16"/>
  <c r="P122" i="16"/>
  <c r="K122" i="16"/>
  <c r="J122" i="16"/>
  <c r="O122" i="16"/>
  <c r="H122" i="16"/>
  <c r="Q122" i="16" s="1"/>
  <c r="I122" i="16"/>
  <c r="F138" i="16"/>
  <c r="N122" i="16"/>
  <c r="L122" i="16"/>
  <c r="I85" i="16"/>
  <c r="P85" i="16"/>
  <c r="M85" i="16"/>
  <c r="F101" i="16"/>
  <c r="K85" i="16"/>
  <c r="N85" i="16"/>
  <c r="J85" i="16"/>
  <c r="H85" i="16"/>
  <c r="O85" i="16"/>
  <c r="L85" i="16"/>
  <c r="C104" i="16"/>
  <c r="C223" i="16"/>
  <c r="Q115" i="16"/>
  <c r="K64" i="16"/>
  <c r="O64" i="16"/>
  <c r="N64" i="16"/>
  <c r="J64" i="16"/>
  <c r="L64" i="16"/>
  <c r="I64" i="16"/>
  <c r="P64" i="16"/>
  <c r="H64" i="16"/>
  <c r="M64" i="16"/>
  <c r="F80" i="16"/>
  <c r="Q78" i="16"/>
  <c r="C240" i="16"/>
  <c r="C121" i="16"/>
  <c r="O87" i="16"/>
  <c r="F103" i="16"/>
  <c r="M87" i="16"/>
  <c r="I87" i="16"/>
  <c r="N87" i="16"/>
  <c r="L87" i="16"/>
  <c r="K87" i="16"/>
  <c r="P87" i="16"/>
  <c r="H87" i="16"/>
  <c r="Q87" i="16" s="1"/>
  <c r="J87" i="16"/>
  <c r="C109" i="16"/>
  <c r="C228" i="16"/>
  <c r="Q70" i="16"/>
  <c r="Q84" i="16"/>
  <c r="P86" i="16"/>
  <c r="H86" i="16"/>
  <c r="Q86" i="16" s="1"/>
  <c r="F102" i="16"/>
  <c r="M86" i="16"/>
  <c r="O86" i="16"/>
  <c r="K86" i="16"/>
  <c r="L86" i="16"/>
  <c r="I86" i="16"/>
  <c r="J86" i="16"/>
  <c r="N86" i="16"/>
  <c r="L81" i="16"/>
  <c r="N81" i="16"/>
  <c r="M81" i="16"/>
  <c r="K81" i="16"/>
  <c r="F97" i="16"/>
  <c r="J81" i="16"/>
  <c r="P81" i="16"/>
  <c r="H81" i="16"/>
  <c r="O81" i="16"/>
  <c r="I81" i="16"/>
  <c r="S68" i="16"/>
  <c r="V68" i="16"/>
  <c r="P131" i="16"/>
  <c r="O131" i="16"/>
  <c r="N131" i="16"/>
  <c r="J131" i="16"/>
  <c r="H131" i="16"/>
  <c r="Q131" i="16" s="1"/>
  <c r="F147" i="16"/>
  <c r="L131" i="16"/>
  <c r="I131" i="16"/>
  <c r="K131" i="16"/>
  <c r="M131" i="16"/>
  <c r="N89" i="16"/>
  <c r="H89" i="16"/>
  <c r="J89" i="16"/>
  <c r="M89" i="16"/>
  <c r="K89" i="16"/>
  <c r="L89" i="16"/>
  <c r="P89" i="16"/>
  <c r="F105" i="16"/>
  <c r="I89" i="16"/>
  <c r="O89" i="16"/>
  <c r="Q61" i="16"/>
  <c r="S92" i="16"/>
  <c r="V92" i="16"/>
  <c r="C96" i="16"/>
  <c r="C215" i="16"/>
  <c r="C97" i="16"/>
  <c r="C216" i="16"/>
  <c r="Q65" i="16"/>
  <c r="S62" i="16"/>
  <c r="V62" i="16"/>
  <c r="L124" i="16"/>
  <c r="F140" i="16"/>
  <c r="J124" i="16"/>
  <c r="O124" i="16"/>
  <c r="H124" i="16"/>
  <c r="Q124" i="16" s="1"/>
  <c r="K124" i="16"/>
  <c r="I124" i="16"/>
  <c r="N124" i="16"/>
  <c r="P124" i="16"/>
  <c r="M124" i="16"/>
  <c r="Q48" i="16"/>
  <c r="Q98" i="16"/>
  <c r="Q91" i="16"/>
  <c r="C266" i="16"/>
  <c r="C147" i="16"/>
  <c r="C282" i="16" s="1"/>
  <c r="V33" i="16"/>
  <c r="S33" i="16"/>
  <c r="Q106" i="16"/>
  <c r="Q108" i="16"/>
  <c r="V53" i="16"/>
  <c r="S53" i="16"/>
  <c r="Q79" i="16"/>
  <c r="P107" i="16"/>
  <c r="H107" i="16"/>
  <c r="K107" i="16"/>
  <c r="F123" i="16"/>
  <c r="O107" i="16"/>
  <c r="M107" i="16"/>
  <c r="L107" i="16"/>
  <c r="I107" i="16"/>
  <c r="N107" i="16"/>
  <c r="J107" i="16"/>
  <c r="U111" i="16"/>
  <c r="V95" i="16"/>
  <c r="V24" i="16"/>
  <c r="S24" i="16"/>
  <c r="V40" i="16" l="1"/>
  <c r="S40" i="16"/>
  <c r="Q56" i="16"/>
  <c r="L72" i="16"/>
  <c r="O72" i="16"/>
  <c r="H72" i="16"/>
  <c r="P72" i="16"/>
  <c r="K72" i="16"/>
  <c r="I72" i="16"/>
  <c r="N72" i="16"/>
  <c r="M72" i="16"/>
  <c r="F88" i="16"/>
  <c r="J72" i="16"/>
  <c r="F109" i="16"/>
  <c r="O93" i="16"/>
  <c r="H93" i="16"/>
  <c r="J93" i="16"/>
  <c r="K93" i="16"/>
  <c r="I93" i="16"/>
  <c r="P93" i="16"/>
  <c r="L93" i="16"/>
  <c r="M93" i="16"/>
  <c r="N93" i="16"/>
  <c r="K97" i="16"/>
  <c r="O97" i="16"/>
  <c r="P97" i="16"/>
  <c r="N97" i="16"/>
  <c r="H97" i="16"/>
  <c r="Q97" i="16" s="1"/>
  <c r="J97" i="16"/>
  <c r="L97" i="16"/>
  <c r="I97" i="16"/>
  <c r="M97" i="16"/>
  <c r="F113" i="16"/>
  <c r="S70" i="16"/>
  <c r="V70" i="16"/>
  <c r="H80" i="16"/>
  <c r="M80" i="16"/>
  <c r="F96" i="16"/>
  <c r="O80" i="16"/>
  <c r="P80" i="16"/>
  <c r="J80" i="16"/>
  <c r="L80" i="16"/>
  <c r="N80" i="16"/>
  <c r="K80" i="16"/>
  <c r="I80" i="16"/>
  <c r="Q85" i="16"/>
  <c r="C225" i="16"/>
  <c r="C106" i="16"/>
  <c r="O123" i="16"/>
  <c r="F139" i="16"/>
  <c r="P123" i="16"/>
  <c r="I123" i="16"/>
  <c r="H123" i="16"/>
  <c r="N123" i="16"/>
  <c r="L123" i="16"/>
  <c r="M123" i="16"/>
  <c r="K123" i="16"/>
  <c r="J123" i="16"/>
  <c r="U127" i="16"/>
  <c r="C232" i="16"/>
  <c r="C113" i="16"/>
  <c r="V86" i="16"/>
  <c r="S86" i="16"/>
  <c r="C120" i="16"/>
  <c r="C239" i="16"/>
  <c r="V108" i="16"/>
  <c r="S108" i="16"/>
  <c r="Q81" i="16"/>
  <c r="S79" i="16"/>
  <c r="V79" i="16"/>
  <c r="C125" i="16"/>
  <c r="C244" i="16"/>
  <c r="Q64" i="16"/>
  <c r="V115" i="16"/>
  <c r="S115" i="16"/>
  <c r="Q100" i="16"/>
  <c r="Q77" i="16"/>
  <c r="F126" i="16"/>
  <c r="L110" i="16"/>
  <c r="N110" i="16"/>
  <c r="K110" i="16"/>
  <c r="P110" i="16"/>
  <c r="I110" i="16"/>
  <c r="H110" i="16"/>
  <c r="M110" i="16"/>
  <c r="J110" i="16"/>
  <c r="O110" i="16"/>
  <c r="V71" i="16"/>
  <c r="S71" i="16"/>
  <c r="P130" i="16"/>
  <c r="M130" i="16"/>
  <c r="J130" i="16"/>
  <c r="N130" i="16"/>
  <c r="F146" i="16"/>
  <c r="I130" i="16"/>
  <c r="K130" i="16"/>
  <c r="O130" i="16"/>
  <c r="H130" i="16"/>
  <c r="L130" i="16"/>
  <c r="S124" i="16"/>
  <c r="V124" i="16"/>
  <c r="S61" i="16"/>
  <c r="V61" i="16"/>
  <c r="H101" i="16"/>
  <c r="O101" i="16"/>
  <c r="P101" i="16"/>
  <c r="L101" i="16"/>
  <c r="F117" i="16"/>
  <c r="J101" i="16"/>
  <c r="M101" i="16"/>
  <c r="K101" i="16"/>
  <c r="I101" i="16"/>
  <c r="N101" i="16"/>
  <c r="V106" i="16"/>
  <c r="S106" i="16"/>
  <c r="C108" i="16"/>
  <c r="C227" i="16"/>
  <c r="C112" i="16"/>
  <c r="C231" i="16"/>
  <c r="S65" i="16"/>
  <c r="V65" i="16"/>
  <c r="J103" i="16"/>
  <c r="H103" i="16"/>
  <c r="O103" i="16"/>
  <c r="P103" i="16"/>
  <c r="N103" i="16"/>
  <c r="K103" i="16"/>
  <c r="M103" i="16"/>
  <c r="L103" i="16"/>
  <c r="I103" i="16"/>
  <c r="F119" i="16"/>
  <c r="V131" i="16"/>
  <c r="S131" i="16"/>
  <c r="P102" i="16"/>
  <c r="J102" i="16"/>
  <c r="N102" i="16"/>
  <c r="F118" i="16"/>
  <c r="L102" i="16"/>
  <c r="I102" i="16"/>
  <c r="K102" i="16"/>
  <c r="O102" i="16"/>
  <c r="H102" i="16"/>
  <c r="Q102" i="16" s="1"/>
  <c r="M102" i="16"/>
  <c r="S98" i="16"/>
  <c r="V98" i="16"/>
  <c r="S122" i="16"/>
  <c r="V122" i="16"/>
  <c r="Q89" i="16"/>
  <c r="Q107" i="16"/>
  <c r="V48" i="16"/>
  <c r="S48" i="16"/>
  <c r="M116" i="16"/>
  <c r="O116" i="16"/>
  <c r="J116" i="16"/>
  <c r="H116" i="16"/>
  <c r="K116" i="16"/>
  <c r="N116" i="16"/>
  <c r="F132" i="16"/>
  <c r="P116" i="16"/>
  <c r="L116" i="16"/>
  <c r="I116" i="16"/>
  <c r="Q94" i="16"/>
  <c r="V91" i="16"/>
  <c r="S91" i="16"/>
  <c r="V87" i="16"/>
  <c r="S87" i="16"/>
  <c r="S73" i="16"/>
  <c r="V73" i="16"/>
  <c r="C256" i="16"/>
  <c r="C137" i="16"/>
  <c r="C272" i="16" s="1"/>
  <c r="V69" i="16"/>
  <c r="S69" i="16"/>
  <c r="I105" i="16"/>
  <c r="K105" i="16"/>
  <c r="M105" i="16"/>
  <c r="J105" i="16"/>
  <c r="O105" i="16"/>
  <c r="H105" i="16"/>
  <c r="N105" i="16"/>
  <c r="F121" i="16"/>
  <c r="P105" i="16"/>
  <c r="L105" i="16"/>
  <c r="V84" i="16"/>
  <c r="S84" i="16"/>
  <c r="V78" i="16"/>
  <c r="S78" i="16"/>
  <c r="C103" i="16"/>
  <c r="C222" i="16"/>
  <c r="P111" i="16"/>
  <c r="H111" i="16"/>
  <c r="O111" i="16"/>
  <c r="K111" i="16"/>
  <c r="L111" i="16"/>
  <c r="M111" i="16"/>
  <c r="I111" i="16"/>
  <c r="N111" i="16"/>
  <c r="J111" i="16"/>
  <c r="F127" i="16"/>
  <c r="Q114" i="16"/>
  <c r="S56" i="16" l="1"/>
  <c r="V56" i="16"/>
  <c r="Q72" i="16"/>
  <c r="L88" i="16"/>
  <c r="F104" i="16"/>
  <c r="K88" i="16"/>
  <c r="N88" i="16"/>
  <c r="H88" i="16"/>
  <c r="J88" i="16"/>
  <c r="M88" i="16"/>
  <c r="P88" i="16"/>
  <c r="O88" i="16"/>
  <c r="I88" i="16"/>
  <c r="C122" i="16"/>
  <c r="C241" i="16"/>
  <c r="M113" i="16"/>
  <c r="O113" i="16"/>
  <c r="N113" i="16"/>
  <c r="P113" i="16"/>
  <c r="L113" i="16"/>
  <c r="K113" i="16"/>
  <c r="F129" i="16"/>
  <c r="H113" i="16"/>
  <c r="I113" i="16"/>
  <c r="J113" i="16"/>
  <c r="V89" i="16"/>
  <c r="S89" i="16"/>
  <c r="Q116" i="16"/>
  <c r="F133" i="16"/>
  <c r="N117" i="16"/>
  <c r="H117" i="16"/>
  <c r="K117" i="16"/>
  <c r="I117" i="16"/>
  <c r="L117" i="16"/>
  <c r="M117" i="16"/>
  <c r="O117" i="16"/>
  <c r="P117" i="16"/>
  <c r="J117" i="16"/>
  <c r="S81" i="16"/>
  <c r="V81" i="16"/>
  <c r="Q93" i="16"/>
  <c r="V102" i="16"/>
  <c r="S102" i="16"/>
  <c r="C238" i="16"/>
  <c r="C119" i="16"/>
  <c r="S94" i="16"/>
  <c r="V94" i="16"/>
  <c r="C129" i="16"/>
  <c r="C248" i="16"/>
  <c r="S85" i="16"/>
  <c r="V85" i="16"/>
  <c r="F112" i="16"/>
  <c r="H96" i="16"/>
  <c r="K96" i="16"/>
  <c r="N96" i="16"/>
  <c r="P96" i="16"/>
  <c r="L96" i="16"/>
  <c r="J96" i="16"/>
  <c r="I96" i="16"/>
  <c r="M96" i="16"/>
  <c r="O96" i="16"/>
  <c r="C243" i="16"/>
  <c r="C124" i="16"/>
  <c r="F137" i="16"/>
  <c r="O121" i="16"/>
  <c r="I121" i="16"/>
  <c r="L121" i="16"/>
  <c r="N121" i="16"/>
  <c r="H121" i="16"/>
  <c r="K121" i="16"/>
  <c r="J121" i="16"/>
  <c r="M121" i="16"/>
  <c r="P121" i="16"/>
  <c r="F142" i="16"/>
  <c r="K126" i="16"/>
  <c r="I126" i="16"/>
  <c r="O126" i="16"/>
  <c r="P126" i="16"/>
  <c r="L126" i="16"/>
  <c r="H126" i="16"/>
  <c r="Q126" i="16" s="1"/>
  <c r="J126" i="16"/>
  <c r="N126" i="16"/>
  <c r="M126" i="16"/>
  <c r="S64" i="16"/>
  <c r="V64" i="16"/>
  <c r="Q123" i="16"/>
  <c r="L109" i="16"/>
  <c r="N109" i="16"/>
  <c r="P109" i="16"/>
  <c r="I109" i="16"/>
  <c r="M109" i="16"/>
  <c r="O109" i="16"/>
  <c r="K109" i="16"/>
  <c r="F125" i="16"/>
  <c r="H109" i="16"/>
  <c r="Q109" i="16" s="1"/>
  <c r="J109" i="16"/>
  <c r="L119" i="16"/>
  <c r="N119" i="16"/>
  <c r="O119" i="16"/>
  <c r="M119" i="16"/>
  <c r="I119" i="16"/>
  <c r="F135" i="16"/>
  <c r="K119" i="16"/>
  <c r="P119" i="16"/>
  <c r="H119" i="16"/>
  <c r="J119" i="16"/>
  <c r="Q80" i="16"/>
  <c r="Q103" i="16"/>
  <c r="V77" i="16"/>
  <c r="S77" i="16"/>
  <c r="Q105" i="16"/>
  <c r="M118" i="16"/>
  <c r="O118" i="16"/>
  <c r="J118" i="16"/>
  <c r="K118" i="16"/>
  <c r="F134" i="16"/>
  <c r="H118" i="16"/>
  <c r="P118" i="16"/>
  <c r="N118" i="16"/>
  <c r="I118" i="16"/>
  <c r="L118" i="16"/>
  <c r="Q101" i="16"/>
  <c r="Q110" i="16"/>
  <c r="V100" i="16"/>
  <c r="S100" i="16"/>
  <c r="C141" i="16"/>
  <c r="C276" i="16" s="1"/>
  <c r="C260" i="16"/>
  <c r="U143" i="16"/>
  <c r="S97" i="16"/>
  <c r="V97" i="16"/>
  <c r="C128" i="16"/>
  <c r="C247" i="16"/>
  <c r="Q130" i="16"/>
  <c r="S114" i="16"/>
  <c r="V114" i="16"/>
  <c r="J127" i="16"/>
  <c r="N127" i="16"/>
  <c r="K127" i="16"/>
  <c r="I127" i="16"/>
  <c r="M127" i="16"/>
  <c r="O127" i="16"/>
  <c r="P127" i="16"/>
  <c r="F143" i="16"/>
  <c r="L127" i="16"/>
  <c r="H127" i="16"/>
  <c r="Q111" i="16"/>
  <c r="V107" i="16"/>
  <c r="S107" i="16"/>
  <c r="C255" i="16"/>
  <c r="C136" i="16"/>
  <c r="C271" i="16" s="1"/>
  <c r="Q88" i="16" l="1"/>
  <c r="V88" i="16" s="1"/>
  <c r="H104" i="16"/>
  <c r="F120" i="16"/>
  <c r="L104" i="16"/>
  <c r="K104" i="16"/>
  <c r="O104" i="16"/>
  <c r="J104" i="16"/>
  <c r="I104" i="16"/>
  <c r="N104" i="16"/>
  <c r="M104" i="16"/>
  <c r="P104" i="16"/>
  <c r="S72" i="16"/>
  <c r="V72" i="16"/>
  <c r="Q118" i="16"/>
  <c r="Q127" i="16"/>
  <c r="S101" i="16"/>
  <c r="V101" i="16"/>
  <c r="V80" i="16"/>
  <c r="S80" i="16"/>
  <c r="Q121" i="16"/>
  <c r="Q96" i="16"/>
  <c r="H112" i="16"/>
  <c r="I112" i="16"/>
  <c r="M112" i="16"/>
  <c r="F128" i="16"/>
  <c r="O112" i="16"/>
  <c r="K112" i="16"/>
  <c r="J112" i="16"/>
  <c r="N112" i="16"/>
  <c r="P112" i="16"/>
  <c r="L112" i="16"/>
  <c r="C135" i="16"/>
  <c r="C270" i="16" s="1"/>
  <c r="C254" i="16"/>
  <c r="H125" i="16"/>
  <c r="I125" i="16"/>
  <c r="K125" i="16"/>
  <c r="J125" i="16"/>
  <c r="F141" i="16"/>
  <c r="N125" i="16"/>
  <c r="O125" i="16"/>
  <c r="P125" i="16"/>
  <c r="M125" i="16"/>
  <c r="L125" i="16"/>
  <c r="S123" i="16"/>
  <c r="V123" i="16"/>
  <c r="S130" i="16"/>
  <c r="V130" i="16"/>
  <c r="Q119" i="16"/>
  <c r="Q117" i="16"/>
  <c r="C144" i="16"/>
  <c r="C279" i="16" s="1"/>
  <c r="C263" i="16"/>
  <c r="S126" i="16"/>
  <c r="V126" i="16"/>
  <c r="Q113" i="16"/>
  <c r="S109" i="16"/>
  <c r="V109" i="16"/>
  <c r="L129" i="16"/>
  <c r="I129" i="16"/>
  <c r="K129" i="16"/>
  <c r="M129" i="16"/>
  <c r="F145" i="16"/>
  <c r="N129" i="16"/>
  <c r="H129" i="16"/>
  <c r="Q129" i="16" s="1"/>
  <c r="J129" i="16"/>
  <c r="P129" i="16"/>
  <c r="O129" i="16"/>
  <c r="C138" i="16"/>
  <c r="C273" i="16" s="1"/>
  <c r="C257" i="16"/>
  <c r="V116" i="16"/>
  <c r="S116" i="16"/>
  <c r="V105" i="16"/>
  <c r="S105" i="16"/>
  <c r="C259" i="16"/>
  <c r="C140" i="16"/>
  <c r="C275" i="16" s="1"/>
  <c r="V93" i="16"/>
  <c r="S93" i="16"/>
  <c r="C145" i="16"/>
  <c r="C280" i="16" s="1"/>
  <c r="C264" i="16"/>
  <c r="S111" i="16"/>
  <c r="V111" i="16"/>
  <c r="S110" i="16"/>
  <c r="V110" i="16"/>
  <c r="V103" i="16"/>
  <c r="S103" i="16"/>
  <c r="S88" i="16" l="1"/>
  <c r="Q104" i="16"/>
  <c r="I120" i="16"/>
  <c r="O120" i="16"/>
  <c r="L120" i="16"/>
  <c r="K120" i="16"/>
  <c r="H120" i="16"/>
  <c r="P120" i="16"/>
  <c r="M120" i="16"/>
  <c r="N120" i="16"/>
  <c r="F136" i="16"/>
  <c r="J120" i="16"/>
  <c r="V121" i="16"/>
  <c r="S121" i="16"/>
  <c r="Q112" i="16"/>
  <c r="V118" i="16"/>
  <c r="S118" i="16"/>
  <c r="V129" i="16"/>
  <c r="S129" i="16"/>
  <c r="Q125" i="16"/>
  <c r="S96" i="16"/>
  <c r="V96" i="16"/>
  <c r="K132" i="16"/>
  <c r="L145" i="16"/>
  <c r="I145" i="16"/>
  <c r="S113" i="16"/>
  <c r="V113" i="16"/>
  <c r="V119" i="16"/>
  <c r="S119" i="16"/>
  <c r="O132" i="16"/>
  <c r="L132" i="16"/>
  <c r="O138" i="16"/>
  <c r="V117" i="16"/>
  <c r="S117" i="16"/>
  <c r="K143" i="16"/>
  <c r="I128" i="16"/>
  <c r="N128" i="16"/>
  <c r="J128" i="16"/>
  <c r="L128" i="16"/>
  <c r="L146" i="16" s="1"/>
  <c r="K128" i="16"/>
  <c r="K141" i="16" s="1"/>
  <c r="M128" i="16"/>
  <c r="M141" i="16" s="1"/>
  <c r="F144" i="16"/>
  <c r="O128" i="16"/>
  <c r="O145" i="16" s="1"/>
  <c r="H128" i="16"/>
  <c r="P128" i="16"/>
  <c r="O140" i="16"/>
  <c r="S127" i="16"/>
  <c r="V127" i="16"/>
  <c r="K146" i="16"/>
  <c r="Q120" i="16" l="1"/>
  <c r="P143" i="16"/>
  <c r="S104" i="16"/>
  <c r="V104" i="16"/>
  <c r="J135" i="16"/>
  <c r="J146" i="16"/>
  <c r="J137" i="16"/>
  <c r="J143" i="16"/>
  <c r="J138" i="16"/>
  <c r="J134" i="16"/>
  <c r="J147" i="16"/>
  <c r="J133" i="16"/>
  <c r="J145" i="16"/>
  <c r="M138" i="16"/>
  <c r="P133" i="16"/>
  <c r="M139" i="16"/>
  <c r="L141" i="16"/>
  <c r="P134" i="16"/>
  <c r="P135" i="16"/>
  <c r="P136" i="16"/>
  <c r="N142" i="16"/>
  <c r="N138" i="16"/>
  <c r="N134" i="16"/>
  <c r="N140" i="16"/>
  <c r="N147" i="16"/>
  <c r="N133" i="16"/>
  <c r="N143" i="16"/>
  <c r="N135" i="16"/>
  <c r="N137" i="16"/>
  <c r="Q128" i="16"/>
  <c r="H135" i="16"/>
  <c r="H143" i="16"/>
  <c r="H134" i="16"/>
  <c r="H132" i="16"/>
  <c r="H133" i="16"/>
  <c r="H146" i="16"/>
  <c r="H136" i="16"/>
  <c r="I137" i="16"/>
  <c r="I143" i="16"/>
  <c r="I142" i="16"/>
  <c r="I147" i="16"/>
  <c r="I140" i="16"/>
  <c r="I138" i="16"/>
  <c r="I135" i="16"/>
  <c r="I133" i="16"/>
  <c r="I146" i="16"/>
  <c r="I134" i="16"/>
  <c r="O139" i="16"/>
  <c r="M145" i="16"/>
  <c r="J132" i="16"/>
  <c r="P147" i="16"/>
  <c r="J141" i="16"/>
  <c r="I141" i="16"/>
  <c r="O146" i="16"/>
  <c r="K133" i="16"/>
  <c r="K145" i="16"/>
  <c r="J139" i="16"/>
  <c r="H138" i="16"/>
  <c r="P140" i="16"/>
  <c r="O141" i="16"/>
  <c r="J142" i="16"/>
  <c r="P145" i="16"/>
  <c r="S125" i="16"/>
  <c r="V125" i="16"/>
  <c r="M140" i="16"/>
  <c r="H147" i="16"/>
  <c r="I132" i="16"/>
  <c r="P138" i="16"/>
  <c r="H140" i="16"/>
  <c r="J136" i="16"/>
  <c r="P137" i="16"/>
  <c r="N139" i="16"/>
  <c r="H139" i="16"/>
  <c r="I139" i="16"/>
  <c r="P139" i="16"/>
  <c r="H142" i="16"/>
  <c r="K136" i="16"/>
  <c r="K142" i="16"/>
  <c r="K140" i="16"/>
  <c r="K134" i="16"/>
  <c r="K147" i="16"/>
  <c r="K135" i="16"/>
  <c r="K138" i="16"/>
  <c r="J140" i="16"/>
  <c r="H145" i="16"/>
  <c r="K139" i="16"/>
  <c r="N132" i="16"/>
  <c r="S112" i="16"/>
  <c r="V112" i="16"/>
  <c r="I136" i="16"/>
  <c r="H141" i="16"/>
  <c r="K137" i="16"/>
  <c r="O137" i="16"/>
  <c r="O133" i="16"/>
  <c r="O134" i="16"/>
  <c r="O147" i="16"/>
  <c r="O142" i="16"/>
  <c r="O143" i="16"/>
  <c r="O136" i="16"/>
  <c r="O135" i="16"/>
  <c r="M144" i="16"/>
  <c r="N144" i="16"/>
  <c r="O144" i="16"/>
  <c r="K144" i="16"/>
  <c r="J144" i="16"/>
  <c r="L144" i="16"/>
  <c r="H144" i="16"/>
  <c r="P144" i="16"/>
  <c r="I144" i="16"/>
  <c r="N136" i="16"/>
  <c r="M135" i="16"/>
  <c r="M146" i="16"/>
  <c r="M136" i="16"/>
  <c r="M133" i="16"/>
  <c r="M134" i="16"/>
  <c r="L137" i="16"/>
  <c r="L138" i="16"/>
  <c r="L133" i="16"/>
  <c r="L147" i="16"/>
  <c r="L135" i="16"/>
  <c r="L140" i="16"/>
  <c r="L142" i="16"/>
  <c r="L136" i="16"/>
  <c r="L143" i="16"/>
  <c r="L134" i="16"/>
  <c r="P142" i="16"/>
  <c r="N145" i="16"/>
  <c r="P132" i="16"/>
  <c r="M137" i="16"/>
  <c r="L139" i="16"/>
  <c r="P146" i="16"/>
  <c r="P141" i="16"/>
  <c r="M142" i="16"/>
  <c r="M143" i="16"/>
  <c r="H137" i="16"/>
  <c r="M132" i="16"/>
  <c r="N141" i="16"/>
  <c r="M147" i="16"/>
  <c r="N146" i="16"/>
  <c r="Q137" i="16" l="1"/>
  <c r="M19" i="16"/>
  <c r="M13" i="16" s="1"/>
  <c r="S120" i="16"/>
  <c r="V120" i="16"/>
  <c r="Q144" i="16"/>
  <c r="Q141" i="16"/>
  <c r="Q142" i="16"/>
  <c r="V128" i="16"/>
  <c r="S128" i="16"/>
  <c r="Q136" i="16"/>
  <c r="Q147" i="16"/>
  <c r="H19" i="16"/>
  <c r="H13" i="16" s="1"/>
  <c r="P19" i="16"/>
  <c r="Q146" i="16"/>
  <c r="O19" i="16"/>
  <c r="O13" i="16" s="1"/>
  <c r="K19" i="16"/>
  <c r="K13" i="16" s="1"/>
  <c r="Q139" i="16"/>
  <c r="Q138" i="16"/>
  <c r="Q133" i="16"/>
  <c r="V137" i="16"/>
  <c r="K25" i="11" s="1"/>
  <c r="S137" i="16"/>
  <c r="H25" i="11"/>
  <c r="L19" i="16"/>
  <c r="L13" i="16" s="1"/>
  <c r="Q132" i="16"/>
  <c r="J19" i="16"/>
  <c r="J13" i="16" s="1"/>
  <c r="I19" i="16"/>
  <c r="I13" i="16" s="1"/>
  <c r="Q134" i="16"/>
  <c r="N19" i="16"/>
  <c r="N13" i="16" s="1"/>
  <c r="Q143" i="16"/>
  <c r="Q145" i="16"/>
  <c r="Q140" i="16"/>
  <c r="Q135" i="16"/>
  <c r="V133" i="16" l="1"/>
  <c r="K21" i="11" s="1"/>
  <c r="S133" i="16"/>
  <c r="H21" i="11"/>
  <c r="S147" i="16"/>
  <c r="V147" i="16"/>
  <c r="K35" i="11" s="1"/>
  <c r="H35" i="11"/>
  <c r="Q19" i="16"/>
  <c r="Q13" i="16" s="1"/>
  <c r="S138" i="16"/>
  <c r="V138" i="16"/>
  <c r="K26" i="11" s="1"/>
  <c r="H26" i="11"/>
  <c r="S136" i="16"/>
  <c r="V136" i="16"/>
  <c r="K24" i="11" s="1"/>
  <c r="H24" i="11"/>
  <c r="V139" i="16"/>
  <c r="K27" i="11" s="1"/>
  <c r="S139" i="16"/>
  <c r="H27" i="11"/>
  <c r="S135" i="16"/>
  <c r="V135" i="16"/>
  <c r="K23" i="11" s="1"/>
  <c r="H23" i="11"/>
  <c r="S145" i="16"/>
  <c r="V145" i="16"/>
  <c r="K33" i="11" s="1"/>
  <c r="H33" i="11"/>
  <c r="V142" i="16"/>
  <c r="K30" i="11" s="1"/>
  <c r="S142" i="16"/>
  <c r="H30" i="11"/>
  <c r="S143" i="16"/>
  <c r="V143" i="16"/>
  <c r="K31" i="11" s="1"/>
  <c r="H31" i="11"/>
  <c r="S146" i="16"/>
  <c r="V146" i="16"/>
  <c r="K34" i="11" s="1"/>
  <c r="H34" i="11"/>
  <c r="S141" i="16"/>
  <c r="V141" i="16"/>
  <c r="K29" i="11" s="1"/>
  <c r="H29" i="11"/>
  <c r="V132" i="16"/>
  <c r="K20" i="11" s="1"/>
  <c r="S132" i="16"/>
  <c r="H20" i="11"/>
  <c r="S144" i="16"/>
  <c r="V144" i="16"/>
  <c r="K32" i="11" s="1"/>
  <c r="H32" i="11"/>
  <c r="S140" i="16"/>
  <c r="V140" i="16"/>
  <c r="K28" i="11" s="1"/>
  <c r="H28" i="11"/>
  <c r="V134" i="16"/>
  <c r="K22" i="11" s="1"/>
  <c r="S134" i="16"/>
  <c r="H22" i="11"/>
  <c r="S19" i="16" l="1"/>
  <c r="S13" i="16" s="1"/>
  <c r="H36" i="11"/>
  <c r="K3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sharedStrings.xml><?xml version="1.0" encoding="utf-8"?>
<sst xmlns="http://schemas.openxmlformats.org/spreadsheetml/2006/main" count="1754" uniqueCount="198">
  <si>
    <t>Tabela 1 -</t>
  </si>
  <si>
    <t>Promotor</t>
  </si>
  <si>
    <t>Parceiro 1</t>
  </si>
  <si>
    <t>Parceiro 2</t>
  </si>
  <si>
    <t>Parceiro 3</t>
  </si>
  <si>
    <t>Parceiro 4</t>
  </si>
  <si>
    <t>Parceiro 5</t>
  </si>
  <si>
    <t>Parceiro 6</t>
  </si>
  <si>
    <t>Parceiro 7</t>
  </si>
  <si>
    <t>Parceiro 8</t>
  </si>
  <si>
    <t>Parceiro 9</t>
  </si>
  <si>
    <t>Parceiro 10</t>
  </si>
  <si>
    <t>Parceiro 11</t>
  </si>
  <si>
    <t>Parceiro 12</t>
  </si>
  <si>
    <t>Parceiro 13</t>
  </si>
  <si>
    <t>Parceiro 14</t>
  </si>
  <si>
    <t>Parceiro 15</t>
  </si>
  <si>
    <t>NIF</t>
  </si>
  <si>
    <t>a) Recursos humanos afetos ao projeto</t>
  </si>
  <si>
    <t>b) Aquisição de instrumentos e equipamento científico e técnico</t>
  </si>
  <si>
    <t>c) Amortização de instrumentos e equipamento científico e técnico</t>
  </si>
  <si>
    <t>d) Despesas associadas ao registo nacional e estrangeiro de patentes</t>
  </si>
  <si>
    <t>e) Despesas com a demonstração, promoção e divulgação dos resultados do projeto</t>
  </si>
  <si>
    <t>f)Aquisição de outros bens e serviços relacionados diretamente com a execução do projeto</t>
  </si>
  <si>
    <t>Designação</t>
  </si>
  <si>
    <t xml:space="preserve"> Beneficiário:</t>
  </si>
  <si>
    <t>Nome do Projeto:</t>
  </si>
  <si>
    <t>g) Viagens e alojamento no país e no estrangeiro</t>
  </si>
  <si>
    <t>%</t>
  </si>
  <si>
    <t>NIF:</t>
  </si>
  <si>
    <t>Rubrica de Despesa</t>
  </si>
  <si>
    <t>Despesa Elegível</t>
  </si>
  <si>
    <t xml:space="preserve">Despesa </t>
  </si>
  <si>
    <t>Despesa</t>
  </si>
  <si>
    <t>Elegível Total</t>
  </si>
  <si>
    <t>Não Elegível</t>
  </si>
  <si>
    <t>Total</t>
  </si>
  <si>
    <t/>
  </si>
  <si>
    <t>1.º trim</t>
  </si>
  <si>
    <t>2.º trim</t>
  </si>
  <si>
    <t>3.º trim</t>
  </si>
  <si>
    <t>4.º trim</t>
  </si>
  <si>
    <t>5.º trim</t>
  </si>
  <si>
    <t>6.º trim</t>
  </si>
  <si>
    <t>7.º trim</t>
  </si>
  <si>
    <t>8.º trim</t>
  </si>
  <si>
    <t>Ano</t>
  </si>
  <si>
    <t>Identificação do Projeto e periodo</t>
  </si>
  <si>
    <t>Taxa RH 
[€/h]</t>
  </si>
  <si>
    <t>Custo total [€]</t>
  </si>
  <si>
    <t>a</t>
  </si>
  <si>
    <t>% Alocação ao Projeto</t>
  </si>
  <si>
    <t>N.º Fatura</t>
  </si>
  <si>
    <t>Data da Fatura</t>
  </si>
  <si>
    <t xml:space="preserve">Custo total [€] </t>
  </si>
  <si>
    <t>Descrição</t>
  </si>
  <si>
    <t>Subtotal</t>
  </si>
  <si>
    <t>A</t>
  </si>
  <si>
    <t>B</t>
  </si>
  <si>
    <t>C</t>
  </si>
  <si>
    <t>D</t>
  </si>
  <si>
    <t>f) Aquisição de outros bens e serviços relacionados diretamente com a execução do projeto</t>
  </si>
  <si>
    <t>Justificação resumida das despesas apresentadas (máx 1000 caracteres)</t>
  </si>
  <si>
    <t>Aquisição de instrumentos e equipamento científico e técnico, imprescindíveis ao
projeto, caso sejam utilizados durante todo o seu tempo de vida útil no projeto</t>
  </si>
  <si>
    <t xml:space="preserve">Designação do Promotor </t>
  </si>
  <si>
    <t>e parceiros</t>
  </si>
  <si>
    <t>Taxa de execução</t>
  </si>
  <si>
    <t xml:space="preserve">Taxa de </t>
  </si>
  <si>
    <t xml:space="preserve">Montante </t>
  </si>
  <si>
    <t>Finaciamento (%)</t>
  </si>
  <si>
    <t>Promotor / Parceiro</t>
  </si>
  <si>
    <t>Fornecedor</t>
  </si>
  <si>
    <t>NIF (fornecedor)</t>
  </si>
  <si>
    <t>N.º Recibo</t>
  </si>
  <si>
    <t>Data do Recibo</t>
  </si>
  <si>
    <t>Classificação contabilistica</t>
  </si>
  <si>
    <t>Validação da despesa (pelo Fundo Azul)</t>
  </si>
  <si>
    <t>Despesa Elegivel</t>
  </si>
  <si>
    <t xml:space="preserve">Despesa Não Elegível </t>
  </si>
  <si>
    <t>Observações</t>
  </si>
  <si>
    <t>Designação do beneficário e dos parceiros e orçamento elegivel aprovado</t>
  </si>
  <si>
    <t>h) Custos Indiretos 
(% de custos elegíveis, com exclusão de
subcontratações e recursos fornecidos por terceiros)</t>
  </si>
  <si>
    <t>Lista de documentos despesa – pedidos de pagamento (Check List que faz parte do pedido de pagamento)</t>
  </si>
  <si>
    <t>a) Recursos Humanos afetos ao projeto</t>
  </si>
  <si>
    <t>Contrato do vínculo laboral e dos comprovativos dos encargos sociais (ex: inscrição na Segurança Social) - a apresentar apenas na primeira vez em que é apresentada a despesa de remuneração do RH)</t>
  </si>
  <si>
    <t>Recibo de vencimento do mês de janeiro do ano n (a apresentar apenas na primeira vez em que é apresentada a despesa de remuneração do RH para o ano n, exceto se houver alterações no valor das remunerações e/ou dos encargos sociais)</t>
  </si>
  <si>
    <t>Folha da Segurança Social/CGA com identificação do RH e respetivo comprovativo de pagamento;</t>
  </si>
  <si>
    <t>No caso de despesas com Bolseiros deverão ser apresentados os seguintes documentos relativos ao processo de contratação:</t>
  </si>
  <si>
    <t>b) Aquisição de instrumentos e equipamentos científicos e técnicos</t>
  </si>
  <si>
    <t>Fatura/Recibo</t>
  </si>
  <si>
    <t xml:space="preserve">Comprovativo do meio de pagamento e do respetivo comprovativo do movimento da conta bancária (Cheque, cartão de crédito, transferência bancária, extrato bancário)  </t>
  </si>
  <si>
    <t xml:space="preserve">Documento justificativo para a despesa total elegível (período de amortização do equipamento)    </t>
  </si>
  <si>
    <t>c) Amortização de instrumentos e equipamentos científicos e técnicos</t>
  </si>
  <si>
    <t xml:space="preserve"> Comprovativo do meio de pagamento e do respetivo comprovativo do movimento da conta bancária (Cheque, cartão de crédito, transferência bancária, extrato bancário)</t>
  </si>
  <si>
    <t>Metodologia cálculo valor Amortização/Depreciação (de acordo com o ponto 6. das normas técnicas)</t>
  </si>
  <si>
    <t>d) Despesas associadas aos registo nacional e estrangeiro de patentes</t>
  </si>
  <si>
    <t>Comprovativo do meio de pagamento e do respetivo comprovativo do movimento da conta bancária (Cheque, cartão de crédito, transferência bancária, extrato bancário)</t>
  </si>
  <si>
    <t>Evidências das ações de promoção/divulgação: ex: fotos</t>
  </si>
  <si>
    <t>Fatura</t>
  </si>
  <si>
    <t>Recibo</t>
  </si>
  <si>
    <t>Existência desta certidão de regularidade da situação do Beneficiário perante a Segurança Social, sendo que para esta verificação o beneficiário deve preferencialmente, conceder autorização de consulta ao serviço “Segurança Social Direta” (NISS 26000847955) à DGPM.</t>
  </si>
  <si>
    <t>Assim, o beneficiário deve apresentar declaração ou certidão comprovativa, emitida pela Segurança Social, que ateste a regularidade da sua situação contributiva, ou não obrigação a qualquer inscrição e/ou contribuição ao sistema de solidariedade e segurança social, ou em alternativa comprovativo de que deu o seu consentimento para consulta no serviço “Segurança Social Direta”, nos termos do Decreto-Lei n.º 114/2007, de 19 de abril.</t>
  </si>
  <si>
    <t>Existência de certidões de regularidade da situação do Beneficiário perante a Autoridade Tributária e Aduaneira, sendo que para esta verificação o beneficiário deve preferencialmente, conceder autorização de consulta ao serviço “Declarações Eletrónicas da Autoridade Tributária” ao Fundo Azul (NIF 720014239).</t>
  </si>
  <si>
    <t>Assim, o beneficiário deve apresentar declaração ou certidão comprovativa, emitida pela Administração Fiscal, que ateste a regularidade da sua situação tributária, ou em alternativa comprovativo de que deu o seu consentimento para a consulta nas “Declarações Eletrónicas”, nos termos do Decreto-Lei n.º 114/2007, de 19 de abril.</t>
  </si>
  <si>
    <t>TOTAL</t>
  </si>
  <si>
    <t>-</t>
  </si>
  <si>
    <t>9.º trim</t>
  </si>
  <si>
    <t>S</t>
  </si>
  <si>
    <t>s</t>
  </si>
  <si>
    <r>
      <rPr>
        <sz val="11"/>
        <color rgb="FFFF0000"/>
        <rFont val="Calibri Light"/>
        <family val="2"/>
      </rPr>
      <t>No filtro selecione opção</t>
    </r>
    <r>
      <rPr>
        <b/>
        <sz val="11"/>
        <color rgb="FFFF0000"/>
        <rFont val="Calibri Light"/>
        <family val="2"/>
      </rPr>
      <t xml:space="preserve"> S</t>
    </r>
  </si>
  <si>
    <t>Relatório de Missão de acordo com o Modelo disponibilizado</t>
  </si>
  <si>
    <r>
      <t xml:space="preserve">h) Custos Indiretos 
</t>
    </r>
    <r>
      <rPr>
        <i/>
        <sz val="10"/>
        <color theme="3" tint="-0.499984740745262"/>
        <rFont val="Calibri Light"/>
        <family val="2"/>
        <scheme val="major"/>
      </rPr>
      <t>(% de custos elegíveis, com exclusão de
subcontratações e recursos fornecidos por terceiros)</t>
    </r>
  </si>
  <si>
    <t>Outros encargos Anuais [€]</t>
  </si>
  <si>
    <t>Custo anual por trabalhador [€]</t>
  </si>
  <si>
    <t>Custo /hora
[€/h]</t>
  </si>
  <si>
    <t>Tabela 2 - Despesa realizada</t>
  </si>
  <si>
    <t xml:space="preserve">Tabela 3 - Despesa prevista </t>
  </si>
  <si>
    <t>2- Identificação do Promotor e dos Parceiros</t>
  </si>
  <si>
    <t>1 - Identificação do Projeto, Tipologia e Prazo</t>
  </si>
  <si>
    <t>N.º meses utilização prevista no projeto</t>
  </si>
  <si>
    <t>Valor 
[€]</t>
  </si>
  <si>
    <t>Amortização de instrumentos e equipamento científico e técnico, imprescindíveis ao
projeto, cujo período de vida útil esteja contido no período de execução, mas não se
esgote no mesmo</t>
  </si>
  <si>
    <t>Aquisição de outros bens e serviços relacionados diretamente com a execução do projeto, incluindo os custos de consultores que não constituam subcontratos</t>
  </si>
  <si>
    <t>1.º Trimestre</t>
  </si>
  <si>
    <t>Periodo de reporte</t>
  </si>
  <si>
    <t xml:space="preserve">Relatório correspondente ao </t>
  </si>
  <si>
    <t>Projecto ref. n.º</t>
  </si>
  <si>
    <t>Data prevista de inicio dos trabalhos:</t>
  </si>
  <si>
    <t>Data prevista de fim dos trabalhos:</t>
  </si>
  <si>
    <t>2.º Trimestre</t>
  </si>
  <si>
    <t>1.º Trim</t>
  </si>
  <si>
    <t>2.º Trim</t>
  </si>
  <si>
    <t>3.º Trim</t>
  </si>
  <si>
    <t>4.º Trim</t>
  </si>
  <si>
    <t>5.º Trim</t>
  </si>
  <si>
    <t>6.º Trim</t>
  </si>
  <si>
    <t>7.º Trim</t>
  </si>
  <si>
    <t>8.º Trim</t>
  </si>
  <si>
    <t>9.º Trim</t>
  </si>
  <si>
    <t>g) Viagens e alojamento no pais e no estrangeiro</t>
  </si>
  <si>
    <t>3 - Despesa realizada e prevista</t>
  </si>
  <si>
    <t>Nome do Recurso Humano</t>
  </si>
  <si>
    <t>Fundo Fundo [€]</t>
  </si>
  <si>
    <t>N.º do Projeto</t>
  </si>
  <si>
    <t>N.º horas trabalhadas no projeto [h]</t>
  </si>
  <si>
    <t>Vida útil (em meses)</t>
  </si>
  <si>
    <t>Orçamento elegível Aprovado (€)</t>
  </si>
  <si>
    <t>Orçamento elegível Executado (€)</t>
  </si>
  <si>
    <t>Fundo Azul Aprovado</t>
  </si>
  <si>
    <t>Fundo Azul Atribuído</t>
  </si>
  <si>
    <t>Assinatura e carimbo:</t>
  </si>
  <si>
    <t xml:space="preserve"> Timesheet – template FA </t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</si>
  <si>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Pedido/autorização de abertura do procedimento;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</si>
  <si>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Nomeação do júri do concurso;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</si>
  <si>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Anúncio do concurso da bolsa;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</si>
  <si>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Publicitação do anúncio de concurso;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</si>
  <si>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Atas das reuniões do júri do concurso, designadamente as atas que contém: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</si>
  <si>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 definição dos critérios de seleção para atribuição da Bolsa;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</si>
  <si>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O projeto de lista de ordenação dos resultados de todos os candidatos para pronuncia;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</si>
  <si>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As avaliações obtidas em cada um dos critérios de seleção de avaliação;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</si>
  <si>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As reclamações por parte dos candidatos à atribuição da Bolsa, após a respetiva comunicação “audiência prévia”;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</si>
  <si>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O relatório final.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</si>
  <si>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 xml:space="preserve"> Autorização/homologação da contratação do bolseiro;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</si>
  <si>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Plano de atividades a desenvolver pelo bolseiro, aprovado e assinado;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</si>
  <si>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Contrato assinado;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</si>
  <si>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Evidência do envio do Contrato assinado para a FCT, caso seja aplicável.</t>
    </r>
  </si>
  <si>
    <t>Processo de contratação/aquisição do bem ou serviço </t>
  </si>
  <si>
    <t xml:space="preserve">Certificado de marca ou patente  </t>
  </si>
  <si>
    <t>Processo de contratação/aquisição do bem ou serviço </t>
  </si>
  <si>
    <t>Processo de contratação/aquisição do bem e serviço </t>
  </si>
  <si>
    <t>Carta/email convite – caso aplicável  </t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</si>
  <si>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Comprovativo do meio de pagamento e do respetivo comprovativo do movimento da conta bancária (Cheque, cartão de crédito, transferência bancária, extrato bancário)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</si>
  <si>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Cartão de embarque – viagens de avião 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</si>
  <si>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Comprovativo da presença na reunião/evento (ata de reunião, lista de presenças, inscrição no evento, etc). </t>
    </r>
  </si>
  <si>
    <r>
      <t>h)</t>
    </r>
    <r>
      <rPr>
        <b/>
        <i/>
        <sz val="7"/>
        <rFont val="Times New Roman"/>
        <family val="1"/>
      </rPr>
      <t xml:space="preserve">   </t>
    </r>
    <r>
      <rPr>
        <b/>
        <i/>
        <sz val="12"/>
        <rFont val="Calibri"/>
        <family val="2"/>
        <scheme val="minor"/>
      </rPr>
      <t>Segurança social</t>
    </r>
  </si>
  <si>
    <r>
      <t>i)</t>
    </r>
    <r>
      <rPr>
        <b/>
        <i/>
        <sz val="7"/>
        <rFont val="Times New Roman"/>
        <family val="1"/>
      </rPr>
      <t xml:space="preserve">   </t>
    </r>
    <r>
      <rPr>
        <b/>
        <i/>
        <sz val="12"/>
        <rFont val="Calibri"/>
        <family val="2"/>
        <scheme val="minor"/>
      </rPr>
      <t>Autoridade Tributária</t>
    </r>
  </si>
  <si>
    <t>Modalidade de Pedido de Pagamento:</t>
  </si>
  <si>
    <t>Encargos sociais anuais [€]</t>
  </si>
  <si>
    <t>Salário Anual*
[€]</t>
  </si>
  <si>
    <t xml:space="preserve">Custos com pessoal </t>
  </si>
  <si>
    <t>4 -Taxa horária calculada em função do salário nominal anual dos trabalhadores</t>
  </si>
  <si>
    <t>Os promotores deverão apresentar a documentação solicitada pelo Fundo Azul para comprovar a despesa efetuada com pessoal, designadamente o recibo de vencimento, os respetivos encargos patronais e sociais obrigatórios e as folhas de horas. 
O apuramento das despesas elegíveis com pessoal técnico do promotor, contratado ou a contratar, incluindo bolseiros recrutados pelos promotores e com bolsa suportada por estes, efetua-se de acordo com as  metodologias definidas nas normas técnicas</t>
  </si>
  <si>
    <t>(deve ser identificado o metodo de amortização aplicado)</t>
  </si>
  <si>
    <t>Nome do Bolseiro</t>
  </si>
  <si>
    <t>Mês</t>
  </si>
  <si>
    <t xml:space="preserve">Descrição </t>
  </si>
  <si>
    <t>Valor da bolsa</t>
  </si>
  <si>
    <t>Segurança Social</t>
  </si>
  <si>
    <t>Seg.Acid.Pessoais</t>
  </si>
  <si>
    <t>yy</t>
  </si>
  <si>
    <t>y</t>
  </si>
  <si>
    <t>Registo contabilístico (Balancete e Registo do Imobilizado)*</t>
  </si>
  <si>
    <t>Registo contabilístico (Balancete e Registo Imobilizado)*</t>
  </si>
  <si>
    <t>Registo contabilístico (Balancete)*</t>
  </si>
  <si>
    <t>Registo contabilístico(Balancete)*</t>
  </si>
  <si>
    <t>Registo contabilístico (Balancete e Registo Imobilizado)* - aplicável para os Pedidos de Pagamento - Modalidade Reembolso.
Trimestralmente e aquando da submissão do Relatório de Progresso de Projeto, deverão ser remetidos os balancetes trimestrais e registo de imobilizado para o período correspondente.</t>
  </si>
  <si>
    <t>Para os devidos efeitos se declara que as despesas apresentadas no presente relatório financeiro não foram sujeitas a duplo financiamento.</t>
  </si>
  <si>
    <t>Versão PP.form.V1.6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</si>
</sst>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_ * #,##0.00_)&quot;€&quot;;_ * \(#,##0.00\)&quot;€&quot;;\-;_ @_ "/>
    <numFmt numFmtId="166" formatCode="###,###,###"/>
    <numFmt numFmtId="167" formatCode="[$-409]d/mmm/yyyy;@"/>
    <numFmt numFmtId="168" formatCode="_-* #,##0\ [$€-816]_-;\-* #,##0\ [$€-816]_-;_-* &quot;-&quot;??\ [$€-816]_-;_-@_-"/>
    <numFmt numFmtId="169" formatCode="_-* #,##0.00\ _F_B_-;\-* #,##0.00\ _F_B_-;_-* &quot;-&quot;??\ _F_B_-;_-@_-"/>
    <numFmt numFmtId="170" formatCode="0.0000"/>
    <numFmt numFmtId="171" formatCode="_-* #,##0.00\ [$€-816]_-;\-* #,##0.00\ [$€-816]_-;_-* &quot;-&quot;??\ [$€-816]_-;_-@_-"/>
    <numFmt numFmtId="172" formatCode="_-* #,##0\ [$€-816]_-;\-* #,##0\ [$€-816]_-;_-* &quot;-&quot;\ [$€-816]_-;_-@_-"/>
    <numFmt numFmtId="173" formatCode="[$-409]d\-mmm\-yyyy;@"/>
    <numFmt numFmtId="174" formatCode=";;;"/>
    <numFmt numFmtId="175" formatCode="#,##0\ [$€-426]"/>
  </numFmts>
  <fonts count="59"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1"/>
      <color rgb="FF002060"/>
      <name val="Calibri Light"/>
      <family val="2"/>
      <scheme val="major"/>
    </font>
    <font>
      <sz val="11"/>
      <color theme="1"/>
      <name val="Calibri"/>
      <family val="2"/>
      <scheme val="minor"/>
    </font>
    <font>
      <sz val="9"/>
      <name val="Geneva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9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b/>
      <sz val="9"/>
      <color rgb="FF404040"/>
      <name val="Calibri Light"/>
      <family val="2"/>
      <scheme val="major"/>
    </font>
    <font>
      <i/>
      <sz val="10"/>
      <color theme="1"/>
      <name val="Calibri Light"/>
      <family val="2"/>
      <scheme val="major"/>
    </font>
    <font>
      <sz val="10"/>
      <color theme="1"/>
      <name val="Calibri"/>
      <family val="2"/>
    </font>
    <font>
      <sz val="10"/>
      <color theme="3" tint="-0.499984740745262"/>
      <name val="Calibri Light"/>
      <family val="2"/>
      <scheme val="major"/>
    </font>
    <font>
      <sz val="10"/>
      <color theme="0" tint="-4.9989318521683403E-2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11"/>
      <color theme="3" tint="-0.499984740745262"/>
      <name val="Calibri"/>
      <family val="2"/>
    </font>
    <font>
      <b/>
      <sz val="11"/>
      <color theme="3" tint="-0.499984740745262"/>
      <name val="Calibri Light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i/>
      <sz val="8"/>
      <color theme="1"/>
      <name val="Calibri Light"/>
      <family val="2"/>
      <scheme val="major"/>
    </font>
    <font>
      <b/>
      <sz val="14"/>
      <color rgb="FF002060"/>
      <name val="Calibri"/>
      <family val="2"/>
    </font>
    <font>
      <b/>
      <sz val="18"/>
      <color rgb="FF002060"/>
      <name val="Calibri"/>
      <family val="2"/>
    </font>
    <font>
      <b/>
      <sz val="12"/>
      <color rgb="FF00206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4"/>
      <color rgb="FFC00000"/>
      <name val="Calibri"/>
      <family val="2"/>
      <scheme val="minor"/>
    </font>
    <font>
      <sz val="15"/>
      <color rgb="FFC00000"/>
      <name val="Calibri"/>
      <family val="2"/>
      <scheme val="minor"/>
    </font>
    <font>
      <b/>
      <sz val="14"/>
      <color rgb="FFC00000"/>
      <name val="Calibri Light"/>
      <family val="2"/>
      <scheme val="major"/>
    </font>
    <font>
      <b/>
      <sz val="10"/>
      <color theme="3" tint="-0.499984740745262"/>
      <name val="Calibri Light"/>
      <family val="2"/>
      <scheme val="major"/>
    </font>
    <font>
      <b/>
      <sz val="11"/>
      <color theme="1"/>
      <name val="Calibri Light"/>
      <family val="2"/>
    </font>
    <font>
      <sz val="9"/>
      <color indexed="81"/>
      <name val="Tahoma"/>
      <family val="2"/>
    </font>
    <font>
      <b/>
      <i/>
      <sz val="12"/>
      <color rgb="FF000000"/>
      <name val="Calibri"/>
      <family val="2"/>
      <scheme val="minor"/>
    </font>
    <font>
      <sz val="11"/>
      <color rgb="FFFF0000"/>
      <name val="Calibri Light"/>
      <family val="2"/>
    </font>
    <font>
      <b/>
      <sz val="10"/>
      <color rgb="FF002060"/>
      <name val="Calibri Light"/>
      <family val="2"/>
      <scheme val="major"/>
    </font>
    <font>
      <b/>
      <sz val="11"/>
      <color rgb="FFFF0000"/>
      <name val="Calibri Light"/>
      <family val="2"/>
    </font>
    <font>
      <i/>
      <sz val="10"/>
      <color rgb="FF002060"/>
      <name val="Calibri Light"/>
      <family val="2"/>
    </font>
    <font>
      <b/>
      <sz val="10"/>
      <color theme="2" tint="-0.749992370372631"/>
      <name val="Calibri Light"/>
      <family val="2"/>
    </font>
    <font>
      <sz val="11"/>
      <color theme="1"/>
      <name val="Calibri Light"/>
      <family val="2"/>
    </font>
    <font>
      <i/>
      <sz val="10"/>
      <color theme="3" tint="-0.499984740745262"/>
      <name val="Calibri Light"/>
      <family val="2"/>
      <scheme val="major"/>
    </font>
    <font>
      <b/>
      <sz val="10"/>
      <color rgb="FF404040"/>
      <name val="Calibri Light"/>
      <family val="2"/>
      <scheme val="major"/>
    </font>
    <font>
      <b/>
      <sz val="9"/>
      <color indexed="81"/>
      <name val="Tahoma"/>
      <family val="2"/>
    </font>
    <font>
      <b/>
      <sz val="12"/>
      <color theme="1"/>
      <name val="Calibri Light"/>
      <family val="2"/>
    </font>
    <font>
      <b/>
      <sz val="11"/>
      <name val="Calibri"/>
      <family val="2"/>
    </font>
    <font>
      <b/>
      <sz val="9"/>
      <color theme="3" tint="-0.499984740745262"/>
      <name val="Calibri Light"/>
      <family val="2"/>
      <scheme val="major"/>
    </font>
    <font>
      <b/>
      <sz val="1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name val="Wingdings"/>
      <charset val="2"/>
    </font>
    <font>
      <sz val="7"/>
      <name val="Times New Roman"/>
      <family val="1"/>
    </font>
    <font>
      <sz val="11"/>
      <name val="Courier New"/>
      <family val="3"/>
    </font>
    <font>
      <b/>
      <i/>
      <sz val="12"/>
      <name val="Calibri"/>
      <family val="2"/>
      <scheme val="minor"/>
    </font>
    <font>
      <sz val="10"/>
      <name val="Symbol"/>
      <family val="1"/>
      <charset val="2"/>
    </font>
    <font>
      <b/>
      <i/>
      <sz val="7"/>
      <name val="Times New Roman"/>
      <family val="1"/>
    </font>
    <font>
      <b/>
      <sz val="18"/>
      <color rgb="FF002060"/>
      <name val="Calibri Light"/>
      <family val="2"/>
      <scheme val="major"/>
    </font>
    <font>
      <sz val="11"/>
      <color theme="3" tint="-0.49998474074526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CEFF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fgColor theme="1" tint="0.499984740745262"/>
        <bgColor theme="4" tint="0.79998168889431442"/>
      </patternFill>
    </fill>
    <fill>
      <patternFill patternType="lightGray">
        <fgColor theme="1" tint="0.499984740745262"/>
        <bgColor theme="0" tint="-4.9989318521683403E-2"/>
      </patternFill>
    </fill>
    <fill>
      <patternFill patternType="solid">
        <fgColor rgb="FFEDEFF3"/>
        <bgColor indexed="64"/>
      </patternFill>
    </fill>
    <fill>
      <patternFill patternType="lightGray">
        <fgColor theme="1"/>
        <bgColor theme="4" tint="0.79998168889431442"/>
      </patternFill>
    </fill>
    <fill>
      <patternFill patternType="lightGray">
        <fgColor theme="1"/>
      </patternFill>
    </fill>
    <fill>
      <patternFill patternType="solid">
        <fgColor theme="4" tint="0.79995117038483843"/>
        <bgColor theme="1" tint="0.499984740745262"/>
      </patternFill>
    </fill>
    <fill>
      <patternFill patternType="solid">
        <fgColor theme="0"/>
        <bgColor theme="0"/>
      </patternFill>
    </fill>
  </fills>
  <borders count="28">
    <border>
      <left/>
      <right/>
      <top/>
      <bottom/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thin">
        <color theme="6" tint="-0.499984740745262"/>
      </top>
      <bottom/>
      <diagonal/>
    </border>
    <border>
      <left style="hair">
        <color theme="6" tint="-0.499984740745262"/>
      </left>
      <right/>
      <top style="thin">
        <color theme="6" tint="-0.499984740745262"/>
      </top>
      <bottom/>
      <diagonal/>
    </border>
    <border>
      <left/>
      <right/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4.9989318521683403E-2"/>
      </top>
      <bottom style="hair">
        <color theme="0" tint="-0.1499679555650502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hair">
        <color indexed="64"/>
      </bottom>
      <diagonal/>
    </border>
    <border>
      <left/>
      <right/>
      <top style="hair">
        <color indexed="64"/>
      </top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rgb="FFE3E7ED"/>
      </top>
      <bottom style="thin">
        <color rgb="FFE3E7ED"/>
      </bottom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0" fontId="5" fillId="0" borderId="0"/>
    <xf numFmtId="165" fontId="6" fillId="0" borderId="0" applyFont="0" applyFill="0" applyBorder="0" applyAlignment="0" applyProtection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253">
    <xf numFmtId="0" fontId="0" fillId="0" borderId="0" xfId="0"/>
    <xf numFmtId="0" fontId="8" fillId="0" borderId="0" xfId="0" applyFont="1"/>
    <xf numFmtId="0" fontId="11" fillId="0" borderId="0" xfId="0" applyFont="1"/>
    <xf numFmtId="0" fontId="14" fillId="0" borderId="0" xfId="0" applyFont="1"/>
    <xf numFmtId="0" fontId="16" fillId="0" borderId="0" xfId="0" applyFont="1"/>
    <xf numFmtId="0" fontId="17" fillId="0" borderId="0" xfId="0" applyFont="1"/>
    <xf numFmtId="0" fontId="16" fillId="5" borderId="0" xfId="0" applyFont="1" applyFill="1"/>
    <xf numFmtId="0" fontId="18" fillId="0" borderId="0" xfId="0" applyFont="1"/>
    <xf numFmtId="0" fontId="1" fillId="5" borderId="0" xfId="0" applyFont="1" applyFill="1"/>
    <xf numFmtId="0" fontId="1" fillId="5" borderId="0" xfId="0" quotePrefix="1" applyFont="1" applyFill="1"/>
    <xf numFmtId="0" fontId="3" fillId="5" borderId="0" xfId="0" applyFont="1" applyFill="1"/>
    <xf numFmtId="0" fontId="13" fillId="0" borderId="0" xfId="0" applyFont="1"/>
    <xf numFmtId="0" fontId="24" fillId="0" borderId="0" xfId="0" applyFont="1" applyAlignment="1">
      <alignment horizontal="right"/>
    </xf>
    <xf numFmtId="0" fontId="25" fillId="0" borderId="0" xfId="0" applyFont="1" applyAlignment="1">
      <alignment horizontal="right" indent="7"/>
    </xf>
    <xf numFmtId="0" fontId="15" fillId="3" borderId="1" xfId="0" applyFont="1" applyFill="1" applyBorder="1" applyAlignment="1">
      <alignment horizontal="left" vertical="center" indent="1"/>
    </xf>
    <xf numFmtId="167" fontId="27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center" indent="1"/>
    </xf>
    <xf numFmtId="1" fontId="1" fillId="0" borderId="0" xfId="0" applyNumberFormat="1" applyFont="1"/>
    <xf numFmtId="0" fontId="1" fillId="5" borderId="0" xfId="0" applyFont="1" applyFill="1" applyAlignment="1">
      <alignment horizontal="right" vertical="center" indent="1"/>
    </xf>
    <xf numFmtId="0" fontId="7" fillId="5" borderId="0" xfId="0" applyFont="1" applyFill="1" applyAlignment="1">
      <alignment horizontal="left" vertical="center" indent="1"/>
    </xf>
    <xf numFmtId="1" fontId="1" fillId="5" borderId="0" xfId="0" applyNumberFormat="1" applyFont="1" applyFill="1"/>
    <xf numFmtId="0" fontId="28" fillId="6" borderId="0" xfId="0" applyFont="1" applyFill="1" applyAlignment="1">
      <alignment horizontal="left" vertical="center" indent="1"/>
    </xf>
    <xf numFmtId="0" fontId="2" fillId="6" borderId="0" xfId="0" applyFont="1" applyFill="1"/>
    <xf numFmtId="1" fontId="2" fillId="6" borderId="0" xfId="0" applyNumberFormat="1" applyFont="1" applyFill="1"/>
    <xf numFmtId="0" fontId="1" fillId="5" borderId="0" xfId="0" applyFont="1" applyFill="1" applyAlignment="1">
      <alignment horizontal="left" vertical="center" indent="1"/>
    </xf>
    <xf numFmtId="0" fontId="3" fillId="5" borderId="0" xfId="0" applyFont="1" applyFill="1" applyAlignment="1">
      <alignment horizontal="left" indent="2"/>
    </xf>
    <xf numFmtId="0" fontId="29" fillId="5" borderId="0" xfId="0" applyFont="1" applyFill="1" applyAlignment="1">
      <alignment horizontal="left"/>
    </xf>
    <xf numFmtId="0" fontId="30" fillId="5" borderId="0" xfId="6" applyFont="1" applyFill="1" applyAlignment="1">
      <alignment horizontal="left" indent="1"/>
    </xf>
    <xf numFmtId="1" fontId="31" fillId="5" borderId="0" xfId="0" applyNumberFormat="1" applyFont="1" applyFill="1"/>
    <xf numFmtId="1" fontId="30" fillId="5" borderId="0" xfId="0" applyNumberFormat="1" applyFont="1" applyFill="1" applyAlignment="1">
      <alignment horizontal="left" indent="1"/>
    </xf>
    <xf numFmtId="0" fontId="32" fillId="4" borderId="4" xfId="0" applyFont="1" applyFill="1" applyBorder="1" applyAlignment="1">
      <alignment horizontal="center" vertical="center"/>
    </xf>
    <xf numFmtId="0" fontId="32" fillId="4" borderId="5" xfId="0" applyFont="1" applyFill="1" applyBorder="1" applyAlignment="1">
      <alignment horizontal="left" vertical="center" indent="1"/>
    </xf>
    <xf numFmtId="1" fontId="32" fillId="4" borderId="6" xfId="0" applyNumberFormat="1" applyFont="1" applyFill="1" applyBorder="1" applyAlignment="1">
      <alignment horizontal="centerContinuous" vertical="center" wrapText="1"/>
    </xf>
    <xf numFmtId="1" fontId="32" fillId="4" borderId="4" xfId="0" applyNumberFormat="1" applyFont="1" applyFill="1" applyBorder="1" applyAlignment="1">
      <alignment horizontal="centerContinuous" vertical="center" wrapText="1"/>
    </xf>
    <xf numFmtId="1" fontId="32" fillId="4" borderId="4" xfId="0" applyNumberFormat="1" applyFont="1" applyFill="1" applyBorder="1" applyAlignment="1">
      <alignment horizontal="center" vertical="center" wrapText="1"/>
    </xf>
    <xf numFmtId="1" fontId="32" fillId="4" borderId="5" xfId="0" applyNumberFormat="1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horizontal="left" vertical="center" indent="1"/>
    </xf>
    <xf numFmtId="1" fontId="32" fillId="4" borderId="9" xfId="0" applyNumberFormat="1" applyFont="1" applyFill="1" applyBorder="1" applyAlignment="1">
      <alignment horizontal="center" vertical="center" wrapText="1"/>
    </xf>
    <xf numFmtId="1" fontId="32" fillId="4" borderId="7" xfId="0" applyNumberFormat="1" applyFont="1" applyFill="1" applyBorder="1" applyAlignment="1">
      <alignment horizontal="center" vertical="center" wrapText="1"/>
    </xf>
    <xf numFmtId="1" fontId="32" fillId="4" borderId="8" xfId="0" applyNumberFormat="1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left" vertical="center" indent="1"/>
    </xf>
    <xf numFmtId="0" fontId="15" fillId="5" borderId="0" xfId="0" applyFont="1" applyFill="1" applyAlignment="1">
      <alignment horizontal="left" vertical="center"/>
    </xf>
    <xf numFmtId="0" fontId="1" fillId="2" borderId="10" xfId="0" applyFont="1" applyFill="1" applyBorder="1" applyAlignment="1">
      <alignment horizontal="left" vertical="center" indent="1"/>
    </xf>
    <xf numFmtId="166" fontId="10" fillId="2" borderId="10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 indent="1"/>
    </xf>
    <xf numFmtId="166" fontId="10" fillId="2" borderId="11" xfId="0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left" vertical="center" indent="1"/>
    </xf>
    <xf numFmtId="166" fontId="10" fillId="5" borderId="11" xfId="0" applyNumberFormat="1" applyFont="1" applyFill="1" applyBorder="1" applyAlignment="1">
      <alignment horizontal="center" vertical="center"/>
    </xf>
    <xf numFmtId="1" fontId="1" fillId="5" borderId="11" xfId="7" applyNumberFormat="1" applyFont="1" applyFill="1" applyBorder="1" applyAlignment="1" applyProtection="1">
      <alignment horizontal="right" vertical="center"/>
      <protection locked="0"/>
    </xf>
    <xf numFmtId="1" fontId="9" fillId="5" borderId="12" xfId="0" applyNumberFormat="1" applyFont="1" applyFill="1" applyBorder="1" applyAlignment="1">
      <alignment vertical="center"/>
    </xf>
    <xf numFmtId="0" fontId="1" fillId="5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/>
    <xf numFmtId="1" fontId="2" fillId="0" borderId="0" xfId="0" applyNumberFormat="1" applyFont="1"/>
    <xf numFmtId="0" fontId="1" fillId="0" borderId="1" xfId="0" applyFont="1" applyBorder="1" applyAlignment="1" applyProtection="1">
      <alignment horizontal="left" vertical="center" indent="1"/>
      <protection locked="0"/>
    </xf>
    <xf numFmtId="168" fontId="2" fillId="2" borderId="3" xfId="0" applyNumberFormat="1" applyFont="1" applyFill="1" applyBorder="1" applyAlignment="1">
      <alignment horizontal="left" vertical="center"/>
    </xf>
    <xf numFmtId="168" fontId="1" fillId="0" borderId="1" xfId="0" applyNumberFormat="1" applyFont="1" applyBorder="1" applyAlignment="1" applyProtection="1">
      <alignment horizontal="left" vertical="center" indent="1"/>
      <protection locked="0"/>
    </xf>
    <xf numFmtId="9" fontId="2" fillId="2" borderId="3" xfId="8" applyFont="1" applyFill="1" applyBorder="1" applyAlignment="1" applyProtection="1">
      <alignment horizontal="center" vertical="center"/>
    </xf>
    <xf numFmtId="9" fontId="1" fillId="0" borderId="1" xfId="8" applyFont="1" applyFill="1" applyBorder="1" applyAlignment="1" applyProtection="1">
      <alignment horizontal="center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3" fontId="2" fillId="7" borderId="3" xfId="0" applyNumberFormat="1" applyFont="1" applyFill="1" applyBorder="1" applyAlignment="1" applyProtection="1">
      <alignment horizontal="center" vertical="center"/>
      <protection locked="0"/>
    </xf>
    <xf numFmtId="3" fontId="1" fillId="0" borderId="10" xfId="7" applyNumberFormat="1" applyFont="1" applyFill="1" applyBorder="1" applyAlignment="1" applyProtection="1">
      <alignment horizontal="righ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8" fillId="5" borderId="0" xfId="0" applyFont="1" applyFill="1"/>
    <xf numFmtId="0" fontId="19" fillId="6" borderId="0" xfId="0" applyFont="1" applyFill="1" applyAlignment="1">
      <alignment horizontal="left" vertical="center" indent="1"/>
    </xf>
    <xf numFmtId="0" fontId="17" fillId="6" borderId="0" xfId="0" applyFont="1" applyFill="1"/>
    <xf numFmtId="0" fontId="17" fillId="5" borderId="0" xfId="0" applyFont="1" applyFill="1"/>
    <xf numFmtId="0" fontId="20" fillId="5" borderId="0" xfId="0" applyFont="1" applyFill="1" applyAlignment="1">
      <alignment horizontal="left" vertical="center" indent="1"/>
    </xf>
    <xf numFmtId="0" fontId="21" fillId="5" borderId="0" xfId="0" applyFont="1" applyFill="1" applyAlignment="1">
      <alignment horizontal="left" vertical="center" indent="1"/>
    </xf>
    <xf numFmtId="0" fontId="23" fillId="5" borderId="0" xfId="0" applyFont="1" applyFill="1"/>
    <xf numFmtId="0" fontId="3" fillId="5" borderId="0" xfId="0" applyFont="1" applyFill="1" applyAlignment="1">
      <alignment horizontal="right"/>
    </xf>
    <xf numFmtId="0" fontId="1" fillId="0" borderId="1" xfId="0" applyFont="1" applyBorder="1" applyAlignment="1" applyProtection="1">
      <alignment vertical="center"/>
      <protection locked="0"/>
    </xf>
    <xf numFmtId="168" fontId="2" fillId="2" borderId="3" xfId="0" applyNumberFormat="1" applyFont="1" applyFill="1" applyBorder="1" applyAlignment="1">
      <alignment horizontal="center" vertical="center"/>
    </xf>
    <xf numFmtId="0" fontId="18" fillId="5" borderId="0" xfId="0" applyFont="1" applyFill="1" applyAlignment="1">
      <alignment horizontal="left" inden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Continuous" vertical="center"/>
    </xf>
    <xf numFmtId="0" fontId="12" fillId="8" borderId="2" xfId="0" applyFont="1" applyFill="1" applyBorder="1" applyAlignment="1">
      <alignment horizontal="centerContinuous" vertical="center" wrapText="1"/>
    </xf>
    <xf numFmtId="170" fontId="1" fillId="5" borderId="11" xfId="7" applyNumberFormat="1" applyFont="1" applyFill="1" applyBorder="1" applyAlignment="1" applyProtection="1">
      <alignment horizontal="right" vertical="center"/>
      <protection locked="0"/>
    </xf>
    <xf numFmtId="0" fontId="15" fillId="5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1" fontId="1" fillId="5" borderId="10" xfId="7" applyNumberFormat="1" applyFont="1" applyFill="1" applyBorder="1" applyAlignment="1" applyProtection="1">
      <alignment horizontal="right" vertical="center"/>
      <protection locked="0"/>
    </xf>
    <xf numFmtId="0" fontId="36" fillId="5" borderId="0" xfId="0" applyFont="1" applyFill="1" applyAlignment="1">
      <alignment vertical="center" textRotation="90"/>
    </xf>
    <xf numFmtId="0" fontId="9" fillId="5" borderId="0" xfId="0" applyFont="1" applyFill="1" applyAlignment="1">
      <alignment vertical="center"/>
    </xf>
    <xf numFmtId="0" fontId="40" fillId="5" borderId="0" xfId="0" applyFont="1" applyFill="1" applyAlignment="1">
      <alignment horizontal="left" indent="1"/>
    </xf>
    <xf numFmtId="172" fontId="32" fillId="4" borderId="1" xfId="0" applyNumberFormat="1" applyFont="1" applyFill="1" applyBorder="1" applyAlignment="1">
      <alignment vertical="center" wrapText="1"/>
    </xf>
    <xf numFmtId="3" fontId="9" fillId="2" borderId="12" xfId="0" applyNumberFormat="1" applyFont="1" applyFill="1" applyBorder="1" applyAlignment="1">
      <alignment vertical="center"/>
    </xf>
    <xf numFmtId="0" fontId="33" fillId="5" borderId="0" xfId="0" applyFont="1" applyFill="1"/>
    <xf numFmtId="168" fontId="33" fillId="5" borderId="0" xfId="0" applyNumberFormat="1" applyFont="1" applyFill="1"/>
    <xf numFmtId="0" fontId="12" fillId="4" borderId="16" xfId="0" applyFont="1" applyFill="1" applyBorder="1" applyAlignment="1">
      <alignment horizontal="left" vertical="center" indent="1"/>
    </xf>
    <xf numFmtId="0" fontId="12" fillId="4" borderId="16" xfId="0" applyFont="1" applyFill="1" applyBorder="1" applyAlignment="1">
      <alignment horizontal="center" vertical="center" wrapText="1"/>
    </xf>
    <xf numFmtId="0" fontId="33" fillId="5" borderId="16" xfId="0" applyFont="1" applyFill="1" applyBorder="1"/>
    <xf numFmtId="168" fontId="33" fillId="5" borderId="16" xfId="0" applyNumberFormat="1" applyFont="1" applyFill="1" applyBorder="1"/>
    <xf numFmtId="0" fontId="18" fillId="5" borderId="19" xfId="0" applyFont="1" applyFill="1" applyBorder="1" applyAlignment="1">
      <alignment horizontal="center"/>
    </xf>
    <xf numFmtId="0" fontId="33" fillId="5" borderId="19" xfId="0" applyFont="1" applyFill="1" applyBorder="1"/>
    <xf numFmtId="168" fontId="33" fillId="5" borderId="19" xfId="0" applyNumberFormat="1" applyFont="1" applyFill="1" applyBorder="1"/>
    <xf numFmtId="168" fontId="2" fillId="2" borderId="17" xfId="0" applyNumberFormat="1" applyFont="1" applyFill="1" applyBorder="1" applyAlignment="1">
      <alignment horizontal="center" vertical="center"/>
    </xf>
    <xf numFmtId="0" fontId="18" fillId="5" borderId="19" xfId="0" quotePrefix="1" applyFont="1" applyFill="1" applyBorder="1" applyAlignment="1">
      <alignment horizontal="center"/>
    </xf>
    <xf numFmtId="0" fontId="18" fillId="5" borderId="19" xfId="0" quotePrefix="1" applyFont="1" applyFill="1" applyBorder="1"/>
    <xf numFmtId="0" fontId="12" fillId="4" borderId="16" xfId="0" applyFont="1" applyFill="1" applyBorder="1" applyAlignment="1">
      <alignment horizontal="left" vertical="center" wrapText="1" indent="1"/>
    </xf>
    <xf numFmtId="0" fontId="39" fillId="5" borderId="0" xfId="0" applyFont="1" applyFill="1" applyAlignment="1">
      <alignment horizontal="left" indent="3"/>
    </xf>
    <xf numFmtId="0" fontId="12" fillId="9" borderId="16" xfId="0" applyFont="1" applyFill="1" applyBorder="1" applyAlignment="1">
      <alignment horizontal="center" vertical="center" wrapText="1"/>
    </xf>
    <xf numFmtId="168" fontId="2" fillId="10" borderId="17" xfId="0" applyNumberFormat="1" applyFont="1" applyFill="1" applyBorder="1" applyAlignment="1">
      <alignment horizontal="center" vertical="center"/>
    </xf>
    <xf numFmtId="168" fontId="2" fillId="10" borderId="3" xfId="0" applyNumberFormat="1" applyFont="1" applyFill="1" applyBorder="1" applyAlignment="1">
      <alignment horizontal="center" vertical="center"/>
    </xf>
    <xf numFmtId="0" fontId="1" fillId="0" borderId="17" xfId="0" applyFont="1" applyBorder="1" applyAlignment="1" applyProtection="1">
      <alignment vertical="center" wrapText="1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vertical="center" wrapText="1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Protection="1">
      <protection locked="0"/>
    </xf>
    <xf numFmtId="0" fontId="18" fillId="0" borderId="3" xfId="0" applyFont="1" applyBorder="1" applyAlignment="1" applyProtection="1">
      <alignment wrapText="1"/>
      <protection locked="0"/>
    </xf>
    <xf numFmtId="172" fontId="18" fillId="0" borderId="3" xfId="0" applyNumberFormat="1" applyFont="1" applyBorder="1" applyProtection="1">
      <protection locked="0"/>
    </xf>
    <xf numFmtId="0" fontId="18" fillId="0" borderId="3" xfId="0" applyFont="1" applyBorder="1" applyAlignment="1" applyProtection="1">
      <alignment horizontal="center"/>
      <protection locked="0"/>
    </xf>
    <xf numFmtId="9" fontId="18" fillId="0" borderId="3" xfId="8" applyFont="1" applyFill="1" applyBorder="1" applyAlignment="1" applyProtection="1">
      <alignment horizontal="right" indent="1"/>
      <protection locked="0"/>
    </xf>
    <xf numFmtId="0" fontId="18" fillId="0" borderId="18" xfId="0" applyFont="1" applyBorder="1" applyProtection="1">
      <protection locked="0"/>
    </xf>
    <xf numFmtId="172" fontId="18" fillId="0" borderId="18" xfId="0" applyNumberFormat="1" applyFont="1" applyBorder="1" applyProtection="1">
      <protection locked="0"/>
    </xf>
    <xf numFmtId="0" fontId="18" fillId="0" borderId="18" xfId="0" applyFont="1" applyBorder="1" applyAlignment="1" applyProtection="1">
      <alignment horizontal="center"/>
      <protection locked="0"/>
    </xf>
    <xf numFmtId="9" fontId="18" fillId="0" borderId="18" xfId="8" applyFont="1" applyFill="1" applyBorder="1" applyAlignment="1" applyProtection="1">
      <alignment horizontal="right" indent="1"/>
      <protection locked="0"/>
    </xf>
    <xf numFmtId="171" fontId="33" fillId="5" borderId="16" xfId="0" applyNumberFormat="1" applyFont="1" applyFill="1" applyBorder="1"/>
    <xf numFmtId="172" fontId="33" fillId="5" borderId="16" xfId="0" applyNumberFormat="1" applyFont="1" applyFill="1" applyBorder="1"/>
    <xf numFmtId="172" fontId="18" fillId="0" borderId="14" xfId="0" applyNumberFormat="1" applyFont="1" applyBorder="1" applyProtection="1">
      <protection locked="0"/>
    </xf>
    <xf numFmtId="0" fontId="18" fillId="0" borderId="14" xfId="0" applyFont="1" applyBorder="1" applyProtection="1">
      <protection locked="0"/>
    </xf>
    <xf numFmtId="172" fontId="0" fillId="0" borderId="0" xfId="0" applyNumberFormat="1" applyProtection="1">
      <protection locked="0"/>
    </xf>
    <xf numFmtId="0" fontId="0" fillId="0" borderId="0" xfId="0" applyProtection="1">
      <protection locked="0"/>
    </xf>
    <xf numFmtId="172" fontId="18" fillId="0" borderId="13" xfId="0" applyNumberFormat="1" applyFont="1" applyBorder="1" applyProtection="1">
      <protection locked="0"/>
    </xf>
    <xf numFmtId="0" fontId="18" fillId="0" borderId="13" xfId="0" applyFont="1" applyBorder="1" applyProtection="1">
      <protection locked="0"/>
    </xf>
    <xf numFmtId="0" fontId="41" fillId="5" borderId="0" xfId="0" applyFont="1" applyFill="1" applyAlignment="1">
      <alignment horizontal="left" vertical="center"/>
    </xf>
    <xf numFmtId="0" fontId="33" fillId="5" borderId="0" xfId="0" applyFont="1" applyFill="1" applyAlignment="1">
      <alignment vertical="center"/>
    </xf>
    <xf numFmtId="0" fontId="33" fillId="5" borderId="0" xfId="0" applyFont="1" applyFill="1" applyAlignment="1">
      <alignment horizontal="left" vertical="center"/>
    </xf>
    <xf numFmtId="0" fontId="45" fillId="5" borderId="0" xfId="0" applyFont="1" applyFill="1" applyAlignment="1">
      <alignment horizontal="center"/>
    </xf>
    <xf numFmtId="0" fontId="1" fillId="0" borderId="22" xfId="0" applyFont="1" applyBorder="1" applyAlignment="1" applyProtection="1">
      <alignment horizontal="left" vertical="center" indent="1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168" fontId="2" fillId="0" borderId="17" xfId="0" applyNumberFormat="1" applyFont="1" applyBorder="1" applyAlignment="1" applyProtection="1">
      <alignment horizontal="left" vertical="center"/>
      <protection locked="0"/>
    </xf>
    <xf numFmtId="168" fontId="1" fillId="0" borderId="22" xfId="0" applyNumberFormat="1" applyFont="1" applyBorder="1" applyAlignment="1" applyProtection="1">
      <alignment horizontal="left" vertical="center" indent="1"/>
      <protection locked="0"/>
    </xf>
    <xf numFmtId="0" fontId="1" fillId="0" borderId="23" xfId="0" applyFont="1" applyBorder="1" applyAlignment="1" applyProtection="1">
      <alignment horizontal="left" vertical="center" indent="1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168" fontId="1" fillId="0" borderId="23" xfId="0" applyNumberFormat="1" applyFont="1" applyBorder="1" applyAlignment="1" applyProtection="1">
      <alignment horizontal="left" vertical="center" indent="1"/>
      <protection locked="0"/>
    </xf>
    <xf numFmtId="9" fontId="2" fillId="2" borderId="18" xfId="8" applyFont="1" applyFill="1" applyBorder="1" applyAlignment="1" applyProtection="1">
      <alignment horizontal="center" vertical="center"/>
    </xf>
    <xf numFmtId="9" fontId="1" fillId="0" borderId="23" xfId="8" applyFont="1" applyFill="1" applyBorder="1" applyAlignment="1" applyProtection="1">
      <alignment horizontal="center" vertical="center"/>
      <protection locked="0"/>
    </xf>
    <xf numFmtId="0" fontId="43" fillId="4" borderId="16" xfId="0" applyFont="1" applyFill="1" applyBorder="1" applyAlignment="1">
      <alignment horizontal="left" vertical="center" wrapText="1" indent="3"/>
    </xf>
    <xf numFmtId="0" fontId="43" fillId="4" borderId="16" xfId="0" applyFont="1" applyFill="1" applyBorder="1" applyAlignment="1">
      <alignment horizontal="left" vertical="center" wrapText="1" indent="2"/>
    </xf>
    <xf numFmtId="0" fontId="43" fillId="4" borderId="16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left" vertical="center" indent="1"/>
    </xf>
    <xf numFmtId="0" fontId="15" fillId="3" borderId="23" xfId="0" applyFont="1" applyFill="1" applyBorder="1" applyAlignment="1">
      <alignment horizontal="left" vertical="center" indent="1"/>
    </xf>
    <xf numFmtId="0" fontId="1" fillId="0" borderId="23" xfId="0" applyFont="1" applyBorder="1" applyAlignment="1" applyProtection="1">
      <alignment vertical="center"/>
      <protection locked="0"/>
    </xf>
    <xf numFmtId="3" fontId="2" fillId="7" borderId="18" xfId="0" applyNumberFormat="1" applyFont="1" applyFill="1" applyBorder="1" applyAlignment="1" applyProtection="1">
      <alignment horizontal="center" vertical="center"/>
      <protection locked="0"/>
    </xf>
    <xf numFmtId="0" fontId="12" fillId="4" borderId="16" xfId="0" applyFont="1" applyFill="1" applyBorder="1" applyAlignment="1">
      <alignment horizontal="centerContinuous" vertical="center"/>
    </xf>
    <xf numFmtId="0" fontId="12" fillId="4" borderId="16" xfId="0" applyFont="1" applyFill="1" applyBorder="1" applyAlignment="1">
      <alignment horizontal="center" vertical="center"/>
    </xf>
    <xf numFmtId="173" fontId="23" fillId="0" borderId="2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left" vertical="center" indent="1"/>
      <protection locked="0"/>
    </xf>
    <xf numFmtId="172" fontId="2" fillId="7" borderId="3" xfId="0" applyNumberFormat="1" applyFont="1" applyFill="1" applyBorder="1" applyAlignment="1" applyProtection="1">
      <alignment horizontal="center" vertical="center"/>
      <protection locked="0"/>
    </xf>
    <xf numFmtId="172" fontId="2" fillId="7" borderId="18" xfId="0" applyNumberFormat="1" applyFont="1" applyFill="1" applyBorder="1" applyAlignment="1" applyProtection="1">
      <alignment horizontal="center" vertical="center"/>
      <protection locked="0"/>
    </xf>
    <xf numFmtId="9" fontId="2" fillId="7" borderId="3" xfId="8" applyFont="1" applyFill="1" applyBorder="1" applyAlignment="1" applyProtection="1">
      <alignment horizontal="center" vertical="center"/>
      <protection locked="0"/>
    </xf>
    <xf numFmtId="9" fontId="2" fillId="7" borderId="18" xfId="8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>
      <alignment horizontal="left" vertical="top" indent="1"/>
    </xf>
    <xf numFmtId="0" fontId="46" fillId="5" borderId="0" xfId="0" applyFont="1" applyFill="1" applyAlignment="1">
      <alignment horizontal="left" vertical="center" indent="1"/>
    </xf>
    <xf numFmtId="0" fontId="46" fillId="5" borderId="0" xfId="0" applyFont="1" applyFill="1" applyAlignment="1">
      <alignment horizontal="right" vertical="center" indent="1"/>
    </xf>
    <xf numFmtId="168" fontId="23" fillId="5" borderId="16" xfId="0" applyNumberFormat="1" applyFont="1" applyFill="1" applyBorder="1"/>
    <xf numFmtId="0" fontId="23" fillId="5" borderId="16" xfId="0" applyFont="1" applyFill="1" applyBorder="1"/>
    <xf numFmtId="166" fontId="2" fillId="0" borderId="17" xfId="0" applyNumberFormat="1" applyFont="1" applyBorder="1" applyAlignment="1" applyProtection="1">
      <alignment horizontal="left" vertical="center" indent="1"/>
      <protection locked="0"/>
    </xf>
    <xf numFmtId="166" fontId="2" fillId="0" borderId="17" xfId="0" applyNumberFormat="1" applyFont="1" applyBorder="1" applyAlignment="1" applyProtection="1">
      <alignment horizontal="center" vertical="center"/>
      <protection locked="0"/>
    </xf>
    <xf numFmtId="172" fontId="2" fillId="0" borderId="17" xfId="0" applyNumberFormat="1" applyFont="1" applyBorder="1" applyAlignment="1" applyProtection="1">
      <alignment horizontal="left" vertical="center"/>
      <protection locked="0"/>
    </xf>
    <xf numFmtId="9" fontId="2" fillId="0" borderId="17" xfId="8" applyFont="1" applyFill="1" applyBorder="1" applyAlignment="1" applyProtection="1">
      <alignment horizontal="center" vertical="center"/>
      <protection locked="0"/>
    </xf>
    <xf numFmtId="172" fontId="1" fillId="2" borderId="11" xfId="7" applyNumberFormat="1" applyFont="1" applyFill="1" applyBorder="1" applyAlignment="1" applyProtection="1">
      <alignment horizontal="right" vertical="center"/>
    </xf>
    <xf numFmtId="172" fontId="9" fillId="2" borderId="12" xfId="0" applyNumberFormat="1" applyFont="1" applyFill="1" applyBorder="1" applyAlignment="1">
      <alignment vertical="center"/>
    </xf>
    <xf numFmtId="172" fontId="1" fillId="0" borderId="10" xfId="7" applyNumberFormat="1" applyFont="1" applyFill="1" applyBorder="1" applyAlignment="1" applyProtection="1">
      <alignment horizontal="right" vertical="center"/>
      <protection locked="0"/>
    </xf>
    <xf numFmtId="0" fontId="37" fillId="5" borderId="16" xfId="0" applyFont="1" applyFill="1" applyBorder="1" applyAlignment="1">
      <alignment horizontal="left" vertical="center" indent="1"/>
    </xf>
    <xf numFmtId="0" fontId="1" fillId="5" borderId="16" xfId="0" applyFont="1" applyFill="1" applyBorder="1" applyAlignment="1">
      <alignment horizontal="left" vertical="center" indent="1"/>
    </xf>
    <xf numFmtId="0" fontId="1" fillId="5" borderId="16" xfId="0" applyFont="1" applyFill="1" applyBorder="1"/>
    <xf numFmtId="9" fontId="1" fillId="5" borderId="16" xfId="8" applyFont="1" applyFill="1" applyBorder="1" applyAlignment="1">
      <alignment horizontal="center" vertical="center"/>
    </xf>
    <xf numFmtId="0" fontId="35" fillId="11" borderId="0" xfId="0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0" borderId="26" xfId="0" applyBorder="1" applyAlignment="1" applyProtection="1">
      <alignment horizontal="center" vertical="center"/>
      <protection locked="0"/>
    </xf>
    <xf numFmtId="0" fontId="0" fillId="11" borderId="26" xfId="0" applyFill="1" applyBorder="1" applyAlignment="1" applyProtection="1">
      <alignment horizontal="center" vertical="center"/>
      <protection locked="0"/>
    </xf>
    <xf numFmtId="172" fontId="47" fillId="4" borderId="1" xfId="0" applyNumberFormat="1" applyFont="1" applyFill="1" applyBorder="1" applyAlignment="1">
      <alignment vertical="center" wrapText="1"/>
    </xf>
    <xf numFmtId="1" fontId="32" fillId="12" borderId="4" xfId="0" applyNumberFormat="1" applyFont="1" applyFill="1" applyBorder="1" applyAlignment="1">
      <alignment horizontal="centerContinuous" vertical="center" wrapText="1"/>
    </xf>
    <xf numFmtId="1" fontId="32" fillId="12" borderId="0" xfId="0" applyNumberFormat="1" applyFont="1" applyFill="1" applyAlignment="1">
      <alignment horizontal="center" vertical="center" wrapText="1"/>
    </xf>
    <xf numFmtId="172" fontId="32" fillId="12" borderId="0" xfId="0" applyNumberFormat="1" applyFont="1" applyFill="1" applyAlignment="1">
      <alignment vertical="center" wrapText="1"/>
    </xf>
    <xf numFmtId="3" fontId="1" fillId="13" borderId="0" xfId="7" applyNumberFormat="1" applyFont="1" applyFill="1" applyBorder="1" applyAlignment="1" applyProtection="1">
      <alignment horizontal="right" vertical="center"/>
    </xf>
    <xf numFmtId="172" fontId="1" fillId="0" borderId="11" xfId="7" applyNumberFormat="1" applyFont="1" applyFill="1" applyBorder="1" applyAlignment="1" applyProtection="1">
      <alignment horizontal="right" vertical="center"/>
      <protection locked="0"/>
    </xf>
    <xf numFmtId="172" fontId="2" fillId="11" borderId="17" xfId="0" applyNumberFormat="1" applyFont="1" applyFill="1" applyBorder="1" applyAlignment="1">
      <alignment horizontal="left" vertical="center"/>
    </xf>
    <xf numFmtId="172" fontId="1" fillId="11" borderId="1" xfId="0" applyNumberFormat="1" applyFont="1" applyFill="1" applyBorder="1" applyAlignment="1">
      <alignment horizontal="left" vertical="center" indent="1"/>
    </xf>
    <xf numFmtId="172" fontId="2" fillId="11" borderId="3" xfId="0" applyNumberFormat="1" applyFont="1" applyFill="1" applyBorder="1" applyAlignment="1">
      <alignment horizontal="center" vertical="center"/>
    </xf>
    <xf numFmtId="172" fontId="2" fillId="11" borderId="18" xfId="0" applyNumberFormat="1" applyFont="1" applyFill="1" applyBorder="1" applyAlignment="1">
      <alignment horizontal="center" vertical="center"/>
    </xf>
    <xf numFmtId="0" fontId="18" fillId="0" borderId="17" xfId="0" applyFont="1" applyBorder="1" applyAlignment="1" applyProtection="1">
      <alignment wrapText="1"/>
      <protection locked="0"/>
    </xf>
    <xf numFmtId="0" fontId="18" fillId="0" borderId="17" xfId="0" applyFont="1" applyBorder="1" applyProtection="1">
      <protection locked="0"/>
    </xf>
    <xf numFmtId="172" fontId="18" fillId="0" borderId="17" xfId="0" applyNumberFormat="1" applyFont="1" applyBorder="1" applyProtection="1">
      <protection locked="0"/>
    </xf>
    <xf numFmtId="0" fontId="18" fillId="0" borderId="18" xfId="0" applyFont="1" applyBorder="1" applyAlignment="1" applyProtection="1">
      <alignment wrapText="1"/>
      <protection locked="0"/>
    </xf>
    <xf numFmtId="0" fontId="18" fillId="0" borderId="17" xfId="0" applyFont="1" applyBorder="1" applyAlignment="1" applyProtection="1">
      <alignment vertical="top" wrapText="1"/>
      <protection locked="0"/>
    </xf>
    <xf numFmtId="0" fontId="1" fillId="0" borderId="20" xfId="0" applyFont="1" applyBorder="1" applyAlignment="1" applyProtection="1">
      <alignment vertical="center" wrapText="1"/>
      <protection locked="0"/>
    </xf>
    <xf numFmtId="171" fontId="18" fillId="0" borderId="17" xfId="0" applyNumberFormat="1" applyFont="1" applyBorder="1" applyProtection="1">
      <protection locked="0"/>
    </xf>
    <xf numFmtId="171" fontId="18" fillId="0" borderId="3" xfId="0" applyNumberFormat="1" applyFont="1" applyBorder="1" applyProtection="1">
      <protection locked="0"/>
    </xf>
    <xf numFmtId="174" fontId="8" fillId="0" borderId="0" xfId="0" applyNumberFormat="1" applyFont="1"/>
    <xf numFmtId="9" fontId="9" fillId="2" borderId="12" xfId="8" applyFont="1" applyFill="1" applyBorder="1" applyAlignment="1" applyProtection="1">
      <alignment vertical="center"/>
    </xf>
    <xf numFmtId="9" fontId="16" fillId="5" borderId="0" xfId="8" applyFont="1" applyFill="1"/>
    <xf numFmtId="9" fontId="0" fillId="0" borderId="0" xfId="8" applyFont="1"/>
    <xf numFmtId="0" fontId="41" fillId="0" borderId="15" xfId="0" applyFont="1" applyBorder="1" applyProtection="1">
      <protection locked="0"/>
    </xf>
    <xf numFmtId="1" fontId="1" fillId="2" borderId="17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75" fontId="48" fillId="5" borderId="0" xfId="0" applyNumberFormat="1" applyFont="1" applyFill="1" applyAlignment="1">
      <alignment horizontal="right" vertical="center"/>
    </xf>
    <xf numFmtId="175" fontId="23" fillId="5" borderId="0" xfId="0" applyNumberFormat="1" applyFont="1" applyFill="1" applyAlignment="1">
      <alignment vertical="center"/>
    </xf>
    <xf numFmtId="0" fontId="23" fillId="5" borderId="0" xfId="0" applyFont="1" applyFill="1" applyAlignment="1">
      <alignment vertical="center"/>
    </xf>
    <xf numFmtId="175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vertical="center"/>
    </xf>
    <xf numFmtId="175" fontId="23" fillId="7" borderId="27" xfId="0" applyNumberFormat="1" applyFont="1" applyFill="1" applyBorder="1" applyAlignment="1">
      <alignment vertical="center"/>
    </xf>
    <xf numFmtId="0" fontId="23" fillId="7" borderId="27" xfId="0" applyFont="1" applyFill="1" applyBorder="1" applyAlignment="1">
      <alignment vertical="center"/>
    </xf>
    <xf numFmtId="0" fontId="50" fillId="0" borderId="26" xfId="0" applyFont="1" applyBorder="1" applyAlignment="1">
      <alignment horizontal="left" vertical="center" wrapText="1" indent="2"/>
    </xf>
    <xf numFmtId="0" fontId="51" fillId="0" borderId="26" xfId="0" applyFont="1" applyBorder="1" applyAlignment="1">
      <alignment horizontal="left" vertical="center" wrapText="1" indent="3"/>
    </xf>
    <xf numFmtId="0" fontId="53" fillId="0" borderId="26" xfId="0" applyFont="1" applyBorder="1" applyAlignment="1">
      <alignment horizontal="left" vertical="center" wrapText="1" indent="4"/>
    </xf>
    <xf numFmtId="0" fontId="54" fillId="11" borderId="26" xfId="0" applyFont="1" applyFill="1" applyBorder="1" applyAlignment="1">
      <alignment vertical="center" wrapText="1"/>
    </xf>
    <xf numFmtId="0" fontId="55" fillId="0" borderId="26" xfId="0" applyFont="1" applyBorder="1" applyAlignment="1">
      <alignment horizontal="left" vertical="center" wrapText="1" indent="3"/>
    </xf>
    <xf numFmtId="0" fontId="20" fillId="5" borderId="0" xfId="0" applyFont="1" applyFill="1" applyAlignment="1">
      <alignment horizontal="right" vertical="center"/>
    </xf>
    <xf numFmtId="167" fontId="57" fillId="0" borderId="0" xfId="0" applyNumberFormat="1" applyFont="1" applyAlignment="1">
      <alignment horizontal="center"/>
    </xf>
    <xf numFmtId="0" fontId="12" fillId="14" borderId="16" xfId="0" applyFont="1" applyFill="1" applyBorder="1" applyAlignment="1">
      <alignment horizontal="center" vertical="center" wrapText="1"/>
    </xf>
    <xf numFmtId="44" fontId="1" fillId="7" borderId="3" xfId="0" applyNumberFormat="1" applyFont="1" applyFill="1" applyBorder="1" applyAlignment="1" applyProtection="1">
      <alignment horizontal="center" vertical="center"/>
      <protection locked="0"/>
    </xf>
    <xf numFmtId="171" fontId="2" fillId="15" borderId="3" xfId="0" applyNumberFormat="1" applyFont="1" applyFill="1" applyBorder="1" applyAlignment="1" applyProtection="1">
      <alignment horizontal="center" vertical="center"/>
      <protection locked="0"/>
    </xf>
    <xf numFmtId="44" fontId="1" fillId="7" borderId="18" xfId="0" applyNumberFormat="1" applyFont="1" applyFill="1" applyBorder="1" applyAlignment="1" applyProtection="1">
      <alignment horizontal="center" vertical="center"/>
      <protection locked="0"/>
    </xf>
    <xf numFmtId="171" fontId="2" fillId="15" borderId="18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right" vertical="top" wrapText="1"/>
    </xf>
    <xf numFmtId="0" fontId="26" fillId="0" borderId="0" xfId="0" applyFont="1" applyAlignment="1">
      <alignment horizontal="right" vertical="top" wrapText="1"/>
    </xf>
    <xf numFmtId="0" fontId="18" fillId="0" borderId="24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25" xfId="0" applyFont="1" applyBorder="1" applyAlignment="1" applyProtection="1">
      <alignment horizontal="left" vertical="center" indent="1"/>
      <protection locked="0"/>
    </xf>
    <xf numFmtId="0" fontId="23" fillId="0" borderId="24" xfId="0" applyFont="1" applyBorder="1" applyAlignment="1" applyProtection="1">
      <alignment horizontal="left" vertical="center" wrapText="1" indent="1"/>
      <protection locked="0"/>
    </xf>
    <xf numFmtId="0" fontId="23" fillId="0" borderId="16" xfId="0" applyFont="1" applyBorder="1" applyAlignment="1" applyProtection="1">
      <alignment horizontal="left" vertical="center" wrapText="1" indent="1"/>
      <protection locked="0"/>
    </xf>
    <xf numFmtId="0" fontId="23" fillId="0" borderId="25" xfId="0" applyFont="1" applyBorder="1" applyAlignment="1" applyProtection="1">
      <alignment horizontal="left" vertical="center" wrapText="1" indent="1"/>
      <protection locked="0"/>
    </xf>
    <xf numFmtId="0" fontId="38" fillId="5" borderId="0" xfId="0" applyFont="1" applyFill="1" applyAlignment="1">
      <alignment horizontal="center" vertical="center" textRotation="90"/>
    </xf>
    <xf numFmtId="0" fontId="58" fillId="5" borderId="0" xfId="0" applyFont="1" applyFill="1" applyAlignment="1">
      <alignment horizontal="left" vertical="center" wrapText="1" indent="2"/>
    </xf>
    <xf numFmtId="0" fontId="18" fillId="0" borderId="3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>
      <alignment horizontal="left" vertical="center" wrapText="1" indent="1"/>
    </xf>
    <xf numFmtId="0" fontId="18" fillId="0" borderId="17" xfId="0" applyFont="1" applyBorder="1" applyAlignment="1" applyProtection="1">
      <alignment horizontal="left"/>
      <protection locked="0"/>
    </xf>
    <xf numFmtId="0" fontId="12" fillId="4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41" fillId="0" borderId="16" xfId="0" applyFont="1" applyBorder="1" applyAlignment="1" applyProtection="1">
      <alignment horizontal="left" vertical="top" wrapText="1"/>
      <protection locked="0"/>
    </xf>
    <xf numFmtId="0" fontId="18" fillId="0" borderId="3" xfId="0" applyFont="1" applyBorder="1" applyAlignment="1" applyProtection="1">
      <alignment horizontal="center" wrapText="1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 vertical="top" wrapText="1"/>
      <protection locked="0"/>
    </xf>
    <xf numFmtId="0" fontId="18" fillId="5" borderId="19" xfId="0" quotePrefix="1" applyFont="1" applyFill="1" applyBorder="1" applyAlignment="1">
      <alignment horizontal="center" wrapText="1"/>
    </xf>
    <xf numFmtId="0" fontId="18" fillId="5" borderId="19" xfId="0" applyFont="1" applyFill="1" applyBorder="1" applyAlignment="1">
      <alignment horizontal="center" wrapText="1"/>
    </xf>
    <xf numFmtId="0" fontId="1" fillId="0" borderId="18" xfId="0" applyFont="1" applyBorder="1" applyAlignment="1" applyProtection="1">
      <alignment horizontal="center" vertical="center" wrapText="1"/>
      <protection locked="0"/>
    </xf>
    <xf numFmtId="0" fontId="18" fillId="5" borderId="19" xfId="0" quotePrefix="1" applyFont="1" applyFill="1" applyBorder="1" applyAlignment="1">
      <alignment horizontal="left" wrapText="1"/>
    </xf>
    <xf numFmtId="0" fontId="18" fillId="5" borderId="19" xfId="0" applyFont="1" applyFill="1" applyBorder="1" applyAlignment="1">
      <alignment horizontal="left" wrapText="1"/>
    </xf>
    <xf numFmtId="0" fontId="1" fillId="0" borderId="3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0" fontId="12" fillId="4" borderId="16" xfId="0" applyFont="1" applyFill="1" applyBorder="1" applyAlignment="1">
      <alignment horizontal="left" vertical="center" wrapText="1" indent="3"/>
    </xf>
    <xf numFmtId="0" fontId="1" fillId="0" borderId="17" xfId="0" applyFont="1" applyBorder="1" applyAlignment="1" applyProtection="1">
      <alignment horizontal="left" vertical="center" indent="1"/>
      <protection locked="0"/>
    </xf>
    <xf numFmtId="0" fontId="16" fillId="5" borderId="0" xfId="0" applyFont="1" applyFill="1" applyAlignment="1">
      <alignment horizontal="center" wrapText="1"/>
    </xf>
  </cellXfs>
  <cellStyles count="12">
    <cellStyle name="Comma 2" xfId="9" xr:uid="{00000000-0005-0000-0000-000000000000}"/>
    <cellStyle name="Euro" xfId="2" xr:uid="{00000000-0005-0000-0000-000002000000}"/>
    <cellStyle name="Hiperligação" xfId="6" builtinId="8"/>
    <cellStyle name="Moeda" xfId="7" builtinId="4"/>
    <cellStyle name="Normal" xfId="0" builtinId="0"/>
    <cellStyle name="Normal 2" xfId="3" xr:uid="{00000000-0005-0000-0000-000005000000}"/>
    <cellStyle name="Normal 2 2" xfId="4" xr:uid="{00000000-0005-0000-0000-000006000000}"/>
    <cellStyle name="Normal 3" xfId="1" xr:uid="{00000000-0005-0000-0000-000007000000}"/>
    <cellStyle name="Percent 2" xfId="5" xr:uid="{00000000-0005-0000-0000-000009000000}"/>
    <cellStyle name="Percent 3" xfId="10" xr:uid="{00000000-0005-0000-0000-00000A000000}"/>
    <cellStyle name="Percentagem" xfId="8" builtinId="5"/>
    <cellStyle name="Vírgula 2" xfId="11" xr:uid="{00000000-0005-0000-0000-00000B000000}"/>
  </cellStyles>
  <dxfs count="2504"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numFmt numFmtId="174" formatCode=";;;"/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ECEFF2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C00000"/>
      </font>
      <fill>
        <patternFill>
          <bgColor rgb="FFECEFF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rgb="FFECEFF2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C00000"/>
      </font>
      <fill>
        <patternFill>
          <bgColor rgb="FFECEFF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</dxfs>
  <tableStyles count="0" defaultTableStyle="TableStyleMedium2" defaultPivotStyle="PivotStyleLight16"/>
  <colors>
    <mruColors>
      <color rgb="FFECEFF2"/>
      <color rgb="FFE3E7ED"/>
      <color rgb="FFEDEFF3"/>
      <color rgb="FFEEF5F6"/>
      <color rgb="FFFAFBFC"/>
      <color rgb="FFF1F3F5"/>
      <color rgb="FF000000"/>
      <color rgb="FFFD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746590851552E-2"/>
          <c:y val="9.0107966236867718E-2"/>
          <c:w val="0.89447111706814497"/>
          <c:h val="0.64812739555748777"/>
        </c:manualLayout>
      </c:layout>
      <c:scatterChart>
        <c:scatterStyle val="lineMarker"/>
        <c:varyColors val="0"/>
        <c:ser>
          <c:idx val="0"/>
          <c:order val="0"/>
          <c:tx>
            <c:v>Despesa Realizada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'Custos Totais Incorridos'!$H$18:$S$18</c:f>
              <c:strCache>
                <c:ptCount val="12"/>
                <c:pt idx="0">
                  <c:v>1.º trim</c:v>
                </c:pt>
                <c:pt idx="1">
                  <c:v>2.º trim</c:v>
                </c:pt>
                <c:pt idx="2">
                  <c:v>3.º trim</c:v>
                </c:pt>
                <c:pt idx="3">
                  <c:v>4.º trim</c:v>
                </c:pt>
                <c:pt idx="4">
                  <c:v>5.º trim</c:v>
                </c:pt>
                <c:pt idx="5">
                  <c:v>6.º trim</c:v>
                </c:pt>
                <c:pt idx="6">
                  <c:v>7.º trim</c:v>
                </c:pt>
                <c:pt idx="7">
                  <c:v>8.º trim</c:v>
                </c:pt>
                <c:pt idx="8">
                  <c:v>9.º trim</c:v>
                </c:pt>
                <c:pt idx="9">
                  <c:v>Elegível Total</c:v>
                </c:pt>
                <c:pt idx="10">
                  <c:v>Não Elegível</c:v>
                </c:pt>
                <c:pt idx="11">
                  <c:v>Total</c:v>
                </c:pt>
              </c:strCache>
            </c:strRef>
          </c:xVal>
          <c:yVal>
            <c:numRef>
              <c:f>'Custos Totais Incorridos'!$H$19:$S$19</c:f>
              <c:numCache>
                <c:formatCode>_-* #\ ##0\ [$€-816]_-;\-* #\ ##0\ [$€-816]_-;_-* "-"\ [$€-816]_-;_-@_-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41-470C-9826-85EBCA5480E3}"/>
            </c:ext>
          </c:extLst>
        </c:ser>
        <c:ser>
          <c:idx val="1"/>
          <c:order val="1"/>
          <c:tx>
            <c:v>Despesa Prevista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'Custos Totais Incorridos'!$H$18:$Q$18</c:f>
              <c:strCache>
                <c:ptCount val="10"/>
                <c:pt idx="0">
                  <c:v>1.º trim</c:v>
                </c:pt>
                <c:pt idx="1">
                  <c:v>2.º trim</c:v>
                </c:pt>
                <c:pt idx="2">
                  <c:v>3.º trim</c:v>
                </c:pt>
                <c:pt idx="3">
                  <c:v>4.º trim</c:v>
                </c:pt>
                <c:pt idx="4">
                  <c:v>5.º trim</c:v>
                </c:pt>
                <c:pt idx="5">
                  <c:v>6.º trim</c:v>
                </c:pt>
                <c:pt idx="6">
                  <c:v>7.º trim</c:v>
                </c:pt>
                <c:pt idx="7">
                  <c:v>8.º trim</c:v>
                </c:pt>
                <c:pt idx="8">
                  <c:v>9.º trim</c:v>
                </c:pt>
                <c:pt idx="9">
                  <c:v>Elegível Total</c:v>
                </c:pt>
              </c:strCache>
            </c:strRef>
          </c:xVal>
          <c:yVal>
            <c:numRef>
              <c:f>'Custos Totais Incorridos'!$H$154:$S$154</c:f>
              <c:numCache>
                <c:formatCode>_-* #\ ##0\ [$€-816]_-;\-* #\ ##0\ [$€-816]_-;_-* "-"\ [$€-816]_-;_-@_-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41-470C-9826-85EBCA54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934464"/>
        <c:axId val="1325443536"/>
      </c:scatterChart>
      <c:valAx>
        <c:axId val="1377934464"/>
        <c:scaling>
          <c:orientation val="minMax"/>
          <c:max val="12.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25443536"/>
        <c:crosses val="autoZero"/>
        <c:crossBetween val="midCat"/>
        <c:majorUnit val="1"/>
      </c:valAx>
      <c:valAx>
        <c:axId val="132544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[$€-816]_-;\-* #\ ##0\ [$€-816]_-;_-* &quot;-&quot;\ [$€-816]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7793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docs.wixstatic.com/ugd/eb00d2_9b434ee3e26b49d5a7d601b9c8d95711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2020422</xdr:colOff>
      <xdr:row>20</xdr:row>
      <xdr:rowOff>9525</xdr:rowOff>
    </xdr:from>
    <xdr:to>
      <xdr:col>1</xdr:col>
      <xdr:colOff>6105526</xdr:colOff>
      <xdr:row>27</xdr:row>
      <xdr:rowOff>187098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F01037A-F9AF-44F5-9CC8-84BF17568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24" t="40155" r="16531" b="-1938"/>
        <a:stretch/>
      </xdr:blipFill>
      <xdr:spPr>
        <a:xfrm>
          <a:off x="3563472" y="3819525"/>
          <a:ext cx="4085104" cy="1511073"/>
        </a:xfrm>
        <a:prstGeom prst="rect">
          <a:avLst/>
        </a:prstGeom>
      </xdr:spPr>
    </xdr:pic>
    <xdr:clientData/>
  </xdr:twoCellAnchor>
  <xdr:twoCellAnchor>
    <xdr:from>
      <xdr:col>1</xdr:col>
      <xdr:colOff>1676991</xdr:colOff>
      <xdr:row>51</xdr:row>
      <xdr:rowOff>78296</xdr:rowOff>
    </xdr:from>
    <xdr:to>
      <xdr:col>1</xdr:col>
      <xdr:colOff>4751295</xdr:colOff>
      <xdr:row>53</xdr:row>
      <xdr:rowOff>19672</xdr:rowOff>
    </xdr:to>
    <xdr:sp macro="" textlink="">
      <xdr:nvSpPr>
        <xdr:cNvPr id="27" name="Subtítulo 2">
          <a:extLst>
            <a:ext uri="{FF2B5EF4-FFF2-40B4-BE49-F238E27FC236}">
              <a16:creationId xmlns:a16="http://schemas.microsoft.com/office/drawing/2014/main" id="{D0B60ED8-F8DD-4DA4-9BE0-98F048A2F99F}"/>
            </a:ext>
          </a:extLst>
        </xdr:cNvPr>
        <xdr:cNvSpPr>
          <a:spLocks noGrp="1"/>
        </xdr:cNvSpPr>
      </xdr:nvSpPr>
      <xdr:spPr>
        <a:xfrm>
          <a:off x="3223403" y="10040325"/>
          <a:ext cx="3074304" cy="322376"/>
        </a:xfrm>
        <a:prstGeom prst="rect">
          <a:avLst/>
        </a:prstGeom>
      </xdr:spPr>
      <xdr:txBody>
        <a:bodyPr vert="horz" wrap="square" lIns="91440" tIns="9144" rIns="91440" bIns="45720" rtlCol="0">
          <a:normAutofit/>
        </a:bodyPr>
        <a:lstStyle>
          <a:lvl1pPr marL="0" indent="0" algn="l" defTabSz="914400" rtl="0" eaLnBrk="1" latinLnBrk="0" hangingPunct="1">
            <a:spcBef>
              <a:spcPts val="800"/>
            </a:spcBef>
            <a:buFont typeface="Arial" pitchFamily="34" charset="0"/>
            <a:buNone/>
            <a:defRPr kumimoji="0" lang="en-US" sz="1400" b="0" i="0" u="none" strike="noStrike" kern="1200" cap="all" spc="400" normalizeH="0" baseline="0" noProof="0" dirty="0" smtClean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j-ea"/>
              <a:cs typeface="Tunga" pitchFamily="2"/>
            </a:defRPr>
          </a:lvl1pPr>
          <a:lvl2pPr marL="457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PT" b="1">
              <a:solidFill>
                <a:srgbClr val="002060"/>
              </a:solidFill>
            </a:rPr>
            <a:t>Pedido de Pagamento</a:t>
          </a:r>
          <a:endParaRPr lang="pt-PT" sz="1200" b="1">
            <a:solidFill>
              <a:srgbClr val="002060"/>
            </a:solidFill>
          </a:endParaRPr>
        </a:p>
        <a:p>
          <a:pPr algn="r"/>
          <a:endParaRPr lang="en-US" b="1">
            <a:solidFill>
              <a:srgbClr val="002060"/>
            </a:solidFill>
          </a:endParaRPr>
        </a:p>
      </xdr:txBody>
    </xdr:sp>
    <xdr:clientData/>
  </xdr:twoCellAnchor>
  <xdr:twoCellAnchor editAs="oneCell">
    <xdr:from>
      <xdr:col>0</xdr:col>
      <xdr:colOff>85698</xdr:colOff>
      <xdr:row>65</xdr:row>
      <xdr:rowOff>25813</xdr:rowOff>
    </xdr:from>
    <xdr:to>
      <xdr:col>1</xdr:col>
      <xdr:colOff>669471</xdr:colOff>
      <xdr:row>68</xdr:row>
      <xdr:rowOff>68689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BE2F2CD-9AAE-42EE-A562-CD0042239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2631" r="53267" b="77868"/>
        <a:stretch/>
      </xdr:blipFill>
      <xdr:spPr>
        <a:xfrm>
          <a:off x="85698" y="12217813"/>
          <a:ext cx="2208626" cy="580758"/>
        </a:xfrm>
        <a:prstGeom prst="rect">
          <a:avLst/>
        </a:prstGeom>
      </xdr:spPr>
    </xdr:pic>
    <xdr:clientData/>
  </xdr:twoCellAnchor>
  <xdr:twoCellAnchor>
    <xdr:from>
      <xdr:col>1</xdr:col>
      <xdr:colOff>272302</xdr:colOff>
      <xdr:row>14</xdr:row>
      <xdr:rowOff>175853</xdr:rowOff>
    </xdr:from>
    <xdr:to>
      <xdr:col>1</xdr:col>
      <xdr:colOff>6092077</xdr:colOff>
      <xdr:row>18</xdr:row>
      <xdr:rowOff>89120</xdr:rowOff>
    </xdr:to>
    <xdr:sp macro="" textlink="">
      <xdr:nvSpPr>
        <xdr:cNvPr id="31" name="Subtít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684D84-B2A0-4859-863C-74105D58208E}"/>
            </a:ext>
          </a:extLst>
        </xdr:cNvPr>
        <xdr:cNvSpPr>
          <a:spLocks noGrp="1"/>
        </xdr:cNvSpPr>
      </xdr:nvSpPr>
      <xdr:spPr>
        <a:xfrm>
          <a:off x="1815352" y="2842853"/>
          <a:ext cx="5819775" cy="675267"/>
        </a:xfrm>
        <a:prstGeom prst="rect">
          <a:avLst/>
        </a:prstGeom>
      </xdr:spPr>
      <xdr:txBody>
        <a:bodyPr vert="horz" wrap="square" lIns="91440" tIns="9144" rIns="91440" bIns="45720" rtlCol="0">
          <a:normAutofit/>
        </a:bodyPr>
        <a:lstStyle>
          <a:lvl1pPr marL="0" indent="0" algn="l" defTabSz="914400" rtl="0" eaLnBrk="1" latinLnBrk="0" hangingPunct="1">
            <a:spcBef>
              <a:spcPts val="800"/>
            </a:spcBef>
            <a:buFont typeface="Arial" pitchFamily="34" charset="0"/>
            <a:buNone/>
            <a:defRPr kumimoji="0" lang="en-US" sz="1400" b="0" i="0" u="none" strike="noStrike" kern="1200" cap="all" spc="400" normalizeH="0" baseline="0" noProof="0" dirty="0" smtClean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j-ea"/>
              <a:cs typeface="Tunga" pitchFamily="2"/>
            </a:defRPr>
          </a:lvl1pPr>
          <a:lvl2pPr marL="457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PT" b="1" cap="none" baseline="0">
              <a:solidFill>
                <a:srgbClr val="002060"/>
              </a:solidFill>
              <a:latin typeface="Calibri" panose="020F0502020204030204" pitchFamily="34" charset="0"/>
            </a:rPr>
            <a:t>Criado pelo Decreto-Lei n.º 16/2016, de 9 de março, o Fundo Azul constitui um mecanismo de incentivo financeiro destinado a:</a:t>
          </a:r>
          <a:endParaRPr lang="en-US" b="1" baseline="0">
            <a:solidFill>
              <a:srgbClr val="002060"/>
            </a:solidFill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0</xdr:col>
      <xdr:colOff>472155</xdr:colOff>
      <xdr:row>1</xdr:row>
      <xdr:rowOff>26274</xdr:rowOff>
    </xdr:from>
    <xdr:to>
      <xdr:col>1</xdr:col>
      <xdr:colOff>5722043</xdr:colOff>
      <xdr:row>13</xdr:row>
      <xdr:rowOff>85395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04B98-1E97-4BB8-9970-FC50BA65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155" y="216774"/>
          <a:ext cx="6793595" cy="2345121"/>
        </a:xfrm>
        <a:prstGeom prst="rect">
          <a:avLst/>
        </a:prstGeom>
      </xdr:spPr>
    </xdr:pic>
    <xdr:clientData/>
  </xdr:twoCellAnchor>
  <xdr:twoCellAnchor editAs="oneCell">
    <xdr:from>
      <xdr:col>1</xdr:col>
      <xdr:colOff>4852147</xdr:colOff>
      <xdr:row>64</xdr:row>
      <xdr:rowOff>140457</xdr:rowOff>
    </xdr:from>
    <xdr:to>
      <xdr:col>1</xdr:col>
      <xdr:colOff>6341035</xdr:colOff>
      <xdr:row>69</xdr:row>
      <xdr:rowOff>30443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78D63BC-5E93-D83B-9267-12F88498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2153163"/>
          <a:ext cx="1488888" cy="7864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38</xdr:row>
      <xdr:rowOff>57150</xdr:rowOff>
    </xdr:from>
    <xdr:to>
      <xdr:col>5</xdr:col>
      <xdr:colOff>15875</xdr:colOff>
      <xdr:row>40</xdr:row>
      <xdr:rowOff>142875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709E333-6394-C953-B84C-21CF2B45E764}"/>
            </a:ext>
          </a:extLst>
        </xdr:cNvPr>
        <xdr:cNvSpPr txBox="1"/>
      </xdr:nvSpPr>
      <xdr:spPr>
        <a:xfrm>
          <a:off x="1009650" y="7658100"/>
          <a:ext cx="4064000" cy="571500"/>
        </a:xfrm>
        <a:prstGeom prst="rect">
          <a:avLst/>
        </a:prstGeom>
        <a:solidFill>
          <a:srgbClr val="ECEFF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PT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os devidos efeitos se declara que as despesas apresentadas no presente relatório financeiro não foram sujeitas a duplo financiamento.</a:t>
          </a:r>
          <a:endParaRPr lang="pt-PT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1534584</xdr:colOff>
      <xdr:row>4</xdr:row>
      <xdr:rowOff>31750</xdr:rowOff>
    </xdr:from>
    <xdr:to>
      <xdr:col>20</xdr:col>
      <xdr:colOff>31749</xdr:colOff>
      <xdr:row>11</xdr:row>
      <xdr:rowOff>116416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B36F5B-C0FA-4D8D-B682-F19AB377D9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74083</xdr:colOff>
      <xdr:row>10</xdr:row>
      <xdr:rowOff>52915</xdr:rowOff>
    </xdr:from>
    <xdr:to>
      <xdr:col>19</xdr:col>
      <xdr:colOff>63500</xdr:colOff>
      <xdr:row>11</xdr:row>
      <xdr:rowOff>76141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FA337D-E378-4CDB-871A-E6FA6ADDB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5083" y="2180165"/>
          <a:ext cx="8752417" cy="4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theme="4" tint="0.79998168889431442"/>
    <pageSetUpPr fitToPage="1"/>
  </sheetPr>
  <dimension ref="A1:B70"/>
  <sheetViews>
    <sheetView showGridLines="0" showRowColHeaders="0" tabSelected="1" topLeftCell="A31" zoomScale="85" zoomScaleNormal="85" workbookViewId="0">
      <selection activeCell="B45" sqref="B45:B46"/>
    </sheetView>
  </sheetViews>
  <sheetFormatPr defaultColWidth="0" defaultRowHeight="14.5" zeroHeight="1"/>
  <cols>
    <col min="1" max="1" width="23.1796875" style="1" customWidth="1"/>
    <col min="2" max="2" width="93.1796875" style="1" customWidth="1"/>
    <col min="3" max="16384" width="9.1796875" style="1" hidden="1"/>
  </cols>
  <sheetData>
    <row r="1" spans="1:1">
      <c r="A1" s="11"/>
    </row>
    <row r="2" spans="1:1">
      <c r="A2" s="2"/>
    </row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/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:2"/>
    <row r="34" spans="1:2"/>
    <row r="35" spans="1:2"/>
    <row r="36" spans="1:2"/>
    <row r="37" spans="1:2"/>
    <row r="38" spans="1:2" ht="15" customHeight="1">
      <c r="A38" s="3"/>
    </row>
    <row r="39" spans="1:2" ht="26.25" customHeight="1">
      <c r="A39" s="3"/>
      <c r="B39" s="196">
        <f>+Operação!D5</f>
        <v>0</v>
      </c>
    </row>
    <row r="40" spans="1:2" ht="15" customHeight="1">
      <c r="A40" s="3"/>
      <c r="B40" s="223" t="str">
        <f>+IF(Operação!D9="","",UPPER(Operação!D9))</f>
        <v/>
      </c>
    </row>
    <row r="41" spans="1:2" ht="15" customHeight="1">
      <c r="A41" s="3"/>
      <c r="B41" s="223"/>
    </row>
    <row r="42" spans="1:2" ht="15" customHeight="1">
      <c r="A42" s="3"/>
      <c r="B42" s="223"/>
    </row>
    <row r="43" spans="1:2" ht="15" customHeight="1">
      <c r="B43" s="223"/>
    </row>
    <row r="44" spans="1:2" ht="15" customHeight="1">
      <c r="B44" s="223"/>
    </row>
    <row r="45" spans="1:2" ht="18.75" customHeight="1">
      <c r="B45" s="222" t="str">
        <f>+IF(Operação!D5="","","Promotor: "&amp;Operação!D5)</f>
        <v/>
      </c>
    </row>
    <row r="46" spans="1:2" ht="15.75" customHeight="1">
      <c r="B46" s="222"/>
    </row>
    <row r="47" spans="1:2" ht="18.5">
      <c r="B47" s="13" t="str">
        <f>+IF(OR(Operação!D11="Selecione uma opção:",Operação!D11=""),"",Operação!D11)</f>
        <v/>
      </c>
    </row>
    <row r="48" spans="1:2"/>
    <row r="49" spans="2:2"/>
    <row r="50" spans="2:2">
      <c r="B50"/>
    </row>
    <row r="51" spans="2:2"/>
    <row r="52" spans="2:2"/>
    <row r="53" spans="2:2"/>
    <row r="54" spans="2:2" ht="23.5">
      <c r="B54" s="216" t="str">
        <f>IF(Operação!H11="","",Operação!H11)</f>
        <v/>
      </c>
    </row>
    <row r="55" spans="2:2" ht="15" customHeight="1">
      <c r="B55" s="15"/>
    </row>
    <row r="56" spans="2:2" ht="15" customHeight="1">
      <c r="B56" s="15"/>
    </row>
    <row r="57" spans="2:2" ht="15.5">
      <c r="B57" s="15"/>
    </row>
    <row r="58" spans="2:2"/>
    <row r="59" spans="2:2" ht="15.5">
      <c r="B59" s="15"/>
    </row>
    <row r="60" spans="2:2"/>
    <row r="61" spans="2:2"/>
    <row r="62" spans="2:2"/>
    <row r="63" spans="2:2"/>
    <row r="64" spans="2:2"/>
    <row r="65" spans="2:2"/>
    <row r="66" spans="2:2"/>
    <row r="67" spans="2:2"/>
    <row r="68" spans="2:2"/>
    <row r="69" spans="2:2"/>
    <row r="70" spans="2:2">
      <c r="B70" s="12" t="s">
        <v>197</v>
      </c>
    </row>
  </sheetData>
  <sheetProtection selectLockedCells="1" selectUnlockedCells="1"/>
  <mergeCells count="2">
    <mergeCell ref="B45:B46"/>
    <mergeCell ref="B40:B44"/>
  </mergeCells>
  <pageMargins left="0.7" right="0.7" top="0.5" bottom="0.5" header="0.3" footer="0.3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3" tint="0.59999389629810485"/>
  </sheetPr>
  <dimension ref="B1:V606"/>
  <sheetViews>
    <sheetView showGridLines="0" topLeftCell="A410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 t="shared" ref="Q40:Q64" si="1"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si="1"/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075" priority="358" operator="containsText" text="Preencha">
      <formula>NOT(ISERROR(SEARCH("Preencha",B1)))</formula>
    </cfRule>
    <cfRule type="cellIs" dxfId="1074" priority="359" operator="equal">
      <formula>"Selecione uma opção:"</formula>
    </cfRule>
  </conditionalFormatting>
  <conditionalFormatting sqref="C9:Q9">
    <cfRule type="containsText" dxfId="1073" priority="356" operator="containsText" text="Preencha">
      <formula>NOT(ISERROR(SEARCH("Preencha",C9)))</formula>
    </cfRule>
    <cfRule type="cellIs" dxfId="1072" priority="357" operator="equal">
      <formula>"Selecione uma opção:"</formula>
    </cfRule>
  </conditionalFormatting>
  <conditionalFormatting sqref="B3 R3:U3 B4:U8">
    <cfRule type="containsText" dxfId="1071" priority="354" operator="containsText" text="Preencha">
      <formula>NOT(ISERROR(SEARCH("Preencha",B3)))</formula>
    </cfRule>
    <cfRule type="cellIs" dxfId="1070" priority="355" operator="equal">
      <formula>"Selecione uma opção:"</formula>
    </cfRule>
  </conditionalFormatting>
  <conditionalFormatting sqref="C3:Q3">
    <cfRule type="containsText" dxfId="1069" priority="352" operator="containsText" text="Preencha">
      <formula>NOT(ISERROR(SEARCH("Preencha",C3)))</formula>
    </cfRule>
    <cfRule type="cellIs" dxfId="1068" priority="353" operator="equal">
      <formula>"Selecione uma opção:"</formula>
    </cfRule>
  </conditionalFormatting>
  <conditionalFormatting sqref="I38 C38">
    <cfRule type="containsText" dxfId="1067" priority="344" operator="containsText" text="Preencha">
      <formula>NOT(ISERROR(SEARCH("Preencha",C38)))</formula>
    </cfRule>
    <cfRule type="cellIs" dxfId="1066" priority="345" operator="equal">
      <formula>"Selecione uma opção:"</formula>
    </cfRule>
  </conditionalFormatting>
  <conditionalFormatting sqref="B130 B125 B129:R129 R130 R125:U125 R127:U128 B127:B128">
    <cfRule type="containsText" dxfId="1065" priority="348" operator="containsText" text="Preencha">
      <formula>NOT(ISERROR(SEARCH("Preencha",B125)))</formula>
    </cfRule>
    <cfRule type="cellIs" dxfId="1064" priority="349" operator="equal">
      <formula>"Selecione uma opção:"</formula>
    </cfRule>
  </conditionalFormatting>
  <conditionalFormatting sqref="I122 B123:U124">
    <cfRule type="containsText" dxfId="1063" priority="342" operator="containsText" text="Preencha">
      <formula>NOT(ISERROR(SEARCH("Preencha",B122)))</formula>
    </cfRule>
    <cfRule type="cellIs" dxfId="1062" priority="343" operator="equal">
      <formula>"Selecione uma opção:"</formula>
    </cfRule>
  </conditionalFormatting>
  <conditionalFormatting sqref="C125:Q125">
    <cfRule type="containsText" dxfId="1061" priority="346" operator="containsText" text="Preencha">
      <formula>NOT(ISERROR(SEARCH("Preencha",C125)))</formula>
    </cfRule>
    <cfRule type="cellIs" dxfId="1060" priority="347" operator="equal">
      <formula>"Selecione uma opção:"</formula>
    </cfRule>
  </conditionalFormatting>
  <conditionalFormatting sqref="C67:Q67">
    <cfRule type="containsText" dxfId="1059" priority="338" operator="containsText" text="Preencha">
      <formula>NOT(ISERROR(SEARCH("Preencha",C67)))</formula>
    </cfRule>
    <cfRule type="cellIs" dxfId="1058" priority="339" operator="equal">
      <formula>"Selecione uma opção:"</formula>
    </cfRule>
  </conditionalFormatting>
  <conditionalFormatting sqref="B67 B71:R71 B70 R72 B72 R67:U67 B68:U68 R70:U70">
    <cfRule type="containsText" dxfId="1057" priority="340" operator="containsText" text="Preencha">
      <formula>NOT(ISERROR(SEARCH("Preencha",B67)))</formula>
    </cfRule>
    <cfRule type="cellIs" dxfId="1056" priority="341" operator="equal">
      <formula>"Selecione uma opção:"</formula>
    </cfRule>
  </conditionalFormatting>
  <conditionalFormatting sqref="B184 R184:U184 R186:U187 B186:B189 R188:R189">
    <cfRule type="containsText" dxfId="1055" priority="336" operator="containsText" text="Preencha">
      <formula>NOT(ISERROR(SEARCH("Preencha",B184)))</formula>
    </cfRule>
    <cfRule type="cellIs" dxfId="1054" priority="337" operator="equal">
      <formula>"Selecione uma opção:"</formula>
    </cfRule>
  </conditionalFormatting>
  <conditionalFormatting sqref="B208">
    <cfRule type="containsText" dxfId="1053" priority="332" operator="containsText" text="Preencha">
      <formula>NOT(ISERROR(SEARCH("Preencha",B208)))</formula>
    </cfRule>
    <cfRule type="cellIs" dxfId="1052" priority="333" operator="equal">
      <formula>"Selecione uma opção:"</formula>
    </cfRule>
  </conditionalFormatting>
  <conditionalFormatting sqref="R208:R227 B228:B229 R228:U229">
    <cfRule type="containsText" dxfId="1051" priority="330" operator="containsText" text="Preencha">
      <formula>NOT(ISERROR(SEARCH("Preencha",B208)))</formula>
    </cfRule>
    <cfRule type="cellIs" dxfId="1050" priority="331" operator="equal">
      <formula>"Selecione uma opção:"</formula>
    </cfRule>
  </conditionalFormatting>
  <conditionalFormatting sqref="B202 B204:B207 R202:V202 R204:V205 R206:R207">
    <cfRule type="containsText" dxfId="1049" priority="328" operator="containsText" text="Preencha">
      <formula>NOT(ISERROR(SEARCH("Preencha",B202)))</formula>
    </cfRule>
    <cfRule type="cellIs" dxfId="1048" priority="329" operator="equal">
      <formula>"Selecione uma opção:"</formula>
    </cfRule>
  </conditionalFormatting>
  <conditionalFormatting sqref="B237:B255">
    <cfRule type="containsText" dxfId="1047" priority="322" operator="containsText" text="Preencha">
      <formula>NOT(ISERROR(SEARCH("Preencha",B237)))</formula>
    </cfRule>
    <cfRule type="cellIs" dxfId="1046" priority="323" operator="equal">
      <formula>"Selecione uma opção:"</formula>
    </cfRule>
  </conditionalFormatting>
  <conditionalFormatting sqref="B236">
    <cfRule type="containsText" dxfId="1045" priority="320" operator="containsText" text="Preencha">
      <formula>NOT(ISERROR(SEARCH("Preencha",B236)))</formula>
    </cfRule>
    <cfRule type="cellIs" dxfId="1044" priority="321" operator="equal">
      <formula>"Selecione uma opção:"</formula>
    </cfRule>
  </conditionalFormatting>
  <conditionalFormatting sqref="B256 R236:R256 U256:V256">
    <cfRule type="containsText" dxfId="1043" priority="318" operator="containsText" text="Preencha">
      <formula>NOT(ISERROR(SEARCH("Preencha",B236)))</formula>
    </cfRule>
    <cfRule type="cellIs" dxfId="1042" priority="319" operator="equal">
      <formula>"Selecione uma opção:"</formula>
    </cfRule>
  </conditionalFormatting>
  <conditionalFormatting sqref="B230 R230:U230 R232:U233 B232:B235 R234:R235">
    <cfRule type="containsText" dxfId="1041" priority="316" operator="containsText" text="Preencha">
      <formula>NOT(ISERROR(SEARCH("Preencha",B230)))</formula>
    </cfRule>
    <cfRule type="cellIs" dxfId="1040" priority="317" operator="equal">
      <formula>"Selecione uma opção:"</formula>
    </cfRule>
  </conditionalFormatting>
  <conditionalFormatting sqref="V230 V232:V235">
    <cfRule type="containsText" dxfId="1039" priority="280" operator="containsText" text="Preencha">
      <formula>NOT(ISERROR(SEARCH("Preencha",V230)))</formula>
    </cfRule>
    <cfRule type="cellIs" dxfId="1038" priority="281" operator="equal">
      <formula>"Selecione uma opção:"</formula>
    </cfRule>
  </conditionalFormatting>
  <conditionalFormatting sqref="B69 R69:U69">
    <cfRule type="containsText" dxfId="1037" priority="302" operator="containsText" text="Preencha">
      <formula>NOT(ISERROR(SEARCH("Preencha",B69)))</formula>
    </cfRule>
    <cfRule type="cellIs" dxfId="1036" priority="303" operator="equal">
      <formula>"Selecione uma opção:"</formula>
    </cfRule>
  </conditionalFormatting>
  <conditionalFormatting sqref="I74:I121">
    <cfRule type="containsText" dxfId="1035" priority="300" operator="containsText" text="Preencha">
      <formula>NOT(ISERROR(SEARCH("Preencha",I74)))</formula>
    </cfRule>
    <cfRule type="cellIs" dxfId="1034" priority="301" operator="equal">
      <formula>"Selecione uma opção:"</formula>
    </cfRule>
  </conditionalFormatting>
  <conditionalFormatting sqref="B265:B299">
    <cfRule type="containsText" dxfId="1033" priority="312" operator="containsText" text="Preencha">
      <formula>NOT(ISERROR(SEARCH("Preencha",B265)))</formula>
    </cfRule>
    <cfRule type="cellIs" dxfId="1032" priority="313" operator="equal">
      <formula>"Selecione uma opção:"</formula>
    </cfRule>
  </conditionalFormatting>
  <conditionalFormatting sqref="B264">
    <cfRule type="containsText" dxfId="1031" priority="310" operator="containsText" text="Preencha">
      <formula>NOT(ISERROR(SEARCH("Preencha",B264)))</formula>
    </cfRule>
    <cfRule type="cellIs" dxfId="1030" priority="311" operator="equal">
      <formula>"Selecione uma opção:"</formula>
    </cfRule>
  </conditionalFormatting>
  <conditionalFormatting sqref="B300 R264:R300 U300:V300">
    <cfRule type="containsText" dxfId="1029" priority="308" operator="containsText" text="Preencha">
      <formula>NOT(ISERROR(SEARCH("Preencha",B264)))</formula>
    </cfRule>
    <cfRule type="cellIs" dxfId="1028" priority="309" operator="equal">
      <formula>"Selecione uma opção:"</formula>
    </cfRule>
  </conditionalFormatting>
  <conditionalFormatting sqref="B258 R258:V258 R260:V261 B260:B263 R262:R263">
    <cfRule type="containsText" dxfId="1027" priority="306" operator="containsText" text="Preencha">
      <formula>NOT(ISERROR(SEARCH("Preencha",B258)))</formula>
    </cfRule>
    <cfRule type="cellIs" dxfId="1026" priority="307" operator="equal">
      <formula>"Selecione uma opção:"</formula>
    </cfRule>
  </conditionalFormatting>
  <conditionalFormatting sqref="V208:V229">
    <cfRule type="containsText" dxfId="1025" priority="286" operator="containsText" text="Preencha">
      <formula>NOT(ISERROR(SEARCH("Preencha",V208)))</formula>
    </cfRule>
    <cfRule type="cellIs" dxfId="1024" priority="287" operator="equal">
      <formula>"Selecione uma opção:"</formula>
    </cfRule>
  </conditionalFormatting>
  <conditionalFormatting sqref="V236:V255">
    <cfRule type="containsText" dxfId="1023" priority="282" operator="containsText" text="Preencha">
      <formula>NOT(ISERROR(SEARCH("Preencha",V236)))</formula>
    </cfRule>
    <cfRule type="cellIs" dxfId="1022" priority="283" operator="equal">
      <formula>"Selecione uma opção:"</formula>
    </cfRule>
  </conditionalFormatting>
  <conditionalFormatting sqref="V1:V2 V190:V199 V383:V606 V73:V122">
    <cfRule type="containsText" dxfId="1021" priority="298" operator="containsText" text="Preencha">
      <formula>NOT(ISERROR(SEARCH("Preencha",V1)))</formula>
    </cfRule>
    <cfRule type="cellIs" dxfId="1020" priority="299" operator="equal">
      <formula>"Selecione uma opção:"</formula>
    </cfRule>
  </conditionalFormatting>
  <conditionalFormatting sqref="V3:V8">
    <cfRule type="containsText" dxfId="1019" priority="296" operator="containsText" text="Preencha">
      <formula>NOT(ISERROR(SEARCH("Preencha",V3)))</formula>
    </cfRule>
    <cfRule type="cellIs" dxfId="1018" priority="297" operator="equal">
      <formula>"Selecione uma opção:"</formula>
    </cfRule>
  </conditionalFormatting>
  <conditionalFormatting sqref="V125 V127:V130">
    <cfRule type="containsText" dxfId="1017" priority="294" operator="containsText" text="Preencha">
      <formula>NOT(ISERROR(SEARCH("Preencha",V125)))</formula>
    </cfRule>
    <cfRule type="cellIs" dxfId="1016" priority="295" operator="equal">
      <formula>"Selecione uma opção:"</formula>
    </cfRule>
  </conditionalFormatting>
  <conditionalFormatting sqref="V123:V124">
    <cfRule type="containsText" dxfId="1015" priority="292" operator="containsText" text="Preencha">
      <formula>NOT(ISERROR(SEARCH("Preencha",V123)))</formula>
    </cfRule>
    <cfRule type="cellIs" dxfId="1014" priority="293" operator="equal">
      <formula>"Selecione uma opção:"</formula>
    </cfRule>
  </conditionalFormatting>
  <conditionalFormatting sqref="V67:V68 V70:V72">
    <cfRule type="containsText" dxfId="1013" priority="290" operator="containsText" text="Preencha">
      <formula>NOT(ISERROR(SEARCH("Preencha",V67)))</formula>
    </cfRule>
    <cfRule type="cellIs" dxfId="1012" priority="291" operator="equal">
      <formula>"Selecione uma opção:"</formula>
    </cfRule>
  </conditionalFormatting>
  <conditionalFormatting sqref="V184 V186:V189">
    <cfRule type="containsText" dxfId="1011" priority="288" operator="containsText" text="Preencha">
      <formula>NOT(ISERROR(SEARCH("Preencha",V184)))</formula>
    </cfRule>
    <cfRule type="cellIs" dxfId="1010" priority="289" operator="equal">
      <formula>"Selecione uma opção:"</formula>
    </cfRule>
  </conditionalFormatting>
  <conditionalFormatting sqref="V206:V207">
    <cfRule type="containsText" dxfId="1009" priority="284" operator="containsText" text="Preencha">
      <formula>NOT(ISERROR(SEARCH("Preencha",V206)))</formula>
    </cfRule>
    <cfRule type="cellIs" dxfId="1008" priority="285" operator="equal">
      <formula>"Selecione uma opção:"</formula>
    </cfRule>
  </conditionalFormatting>
  <conditionalFormatting sqref="V264:V299">
    <cfRule type="containsText" dxfId="1007" priority="278" operator="containsText" text="Preencha">
      <formula>NOT(ISERROR(SEARCH("Preencha",V264)))</formula>
    </cfRule>
    <cfRule type="cellIs" dxfId="1006" priority="279" operator="equal">
      <formula>"Selecione uma opção:"</formula>
    </cfRule>
  </conditionalFormatting>
  <conditionalFormatting sqref="V69">
    <cfRule type="containsText" dxfId="1005" priority="276" operator="containsText" text="Preencha">
      <formula>NOT(ISERROR(SEARCH("Preencha",V69)))</formula>
    </cfRule>
    <cfRule type="cellIs" dxfId="1004" priority="277" operator="equal">
      <formula>"Selecione uma opção:"</formula>
    </cfRule>
  </conditionalFormatting>
  <conditionalFormatting sqref="S73:S122">
    <cfRule type="containsText" dxfId="1003" priority="274" operator="containsText" text="Preencha">
      <formula>NOT(ISERROR(SEARCH("Preencha",S73)))</formula>
    </cfRule>
    <cfRule type="cellIs" dxfId="1002" priority="275" operator="equal">
      <formula>"Selecione uma opção:"</formula>
    </cfRule>
  </conditionalFormatting>
  <conditionalFormatting sqref="U73:U122">
    <cfRule type="containsText" dxfId="1001" priority="272" operator="containsText" text="Preencha">
      <formula>NOT(ISERROR(SEARCH("Preencha",U73)))</formula>
    </cfRule>
    <cfRule type="cellIs" dxfId="1000" priority="273" operator="equal">
      <formula>"Selecione uma opção:"</formula>
    </cfRule>
  </conditionalFormatting>
  <conditionalFormatting sqref="T73:T122">
    <cfRule type="containsText" dxfId="999" priority="270" operator="containsText" text="Preencha">
      <formula>NOT(ISERROR(SEARCH("Preencha",T73)))</formula>
    </cfRule>
    <cfRule type="cellIs" dxfId="998" priority="271" operator="equal">
      <formula>"Selecione uma opção:"</formula>
    </cfRule>
  </conditionalFormatting>
  <conditionalFormatting sqref="S15:S64">
    <cfRule type="containsText" dxfId="997" priority="268" operator="containsText" text="Preencha">
      <formula>NOT(ISERROR(SEARCH("Preencha",S15)))</formula>
    </cfRule>
    <cfRule type="cellIs" dxfId="996" priority="269" operator="equal">
      <formula>"Selecione uma opção:"</formula>
    </cfRule>
  </conditionalFormatting>
  <conditionalFormatting sqref="U15:U64">
    <cfRule type="containsText" dxfId="995" priority="266" operator="containsText" text="Preencha">
      <formula>NOT(ISERROR(SEARCH("Preencha",U15)))</formula>
    </cfRule>
    <cfRule type="cellIs" dxfId="994" priority="267" operator="equal">
      <formula>"Selecione uma opção:"</formula>
    </cfRule>
  </conditionalFormatting>
  <conditionalFormatting sqref="T15:T64">
    <cfRule type="containsText" dxfId="993" priority="264" operator="containsText" text="Preencha">
      <formula>NOT(ISERROR(SEARCH("Preencha",T15)))</formula>
    </cfRule>
    <cfRule type="cellIs" dxfId="992" priority="265" operator="equal">
      <formula>"Selecione uma opção:"</formula>
    </cfRule>
  </conditionalFormatting>
  <conditionalFormatting sqref="S190:S199">
    <cfRule type="containsText" dxfId="991" priority="262" operator="containsText" text="Preencha">
      <formula>NOT(ISERROR(SEARCH("Preencha",S190)))</formula>
    </cfRule>
    <cfRule type="cellIs" dxfId="990" priority="263" operator="equal">
      <formula>"Selecione uma opção:"</formula>
    </cfRule>
  </conditionalFormatting>
  <conditionalFormatting sqref="U190:U199">
    <cfRule type="containsText" dxfId="989" priority="260" operator="containsText" text="Preencha">
      <formula>NOT(ISERROR(SEARCH("Preencha",U190)))</formula>
    </cfRule>
    <cfRule type="cellIs" dxfId="988" priority="261" operator="equal">
      <formula>"Selecione uma opção:"</formula>
    </cfRule>
  </conditionalFormatting>
  <conditionalFormatting sqref="T190:T199">
    <cfRule type="containsText" dxfId="987" priority="258" operator="containsText" text="Preencha">
      <formula>NOT(ISERROR(SEARCH("Preencha",T190)))</formula>
    </cfRule>
    <cfRule type="cellIs" dxfId="986" priority="259" operator="equal">
      <formula>"Selecione uma opção:"</formula>
    </cfRule>
  </conditionalFormatting>
  <conditionalFormatting sqref="S208:S227">
    <cfRule type="containsText" dxfId="985" priority="256" operator="containsText" text="Preencha">
      <formula>NOT(ISERROR(SEARCH("Preencha",S208)))</formula>
    </cfRule>
    <cfRule type="cellIs" dxfId="984" priority="257" operator="equal">
      <formula>"Selecione uma opção:"</formula>
    </cfRule>
  </conditionalFormatting>
  <conditionalFormatting sqref="U208:U227">
    <cfRule type="containsText" dxfId="983" priority="254" operator="containsText" text="Preencha">
      <formula>NOT(ISERROR(SEARCH("Preencha",U208)))</formula>
    </cfRule>
    <cfRule type="cellIs" dxfId="982" priority="255" operator="equal">
      <formula>"Selecione uma opção:"</formula>
    </cfRule>
  </conditionalFormatting>
  <conditionalFormatting sqref="T208:T227">
    <cfRule type="containsText" dxfId="981" priority="252" operator="containsText" text="Preencha">
      <formula>NOT(ISERROR(SEARCH("Preencha",T208)))</formula>
    </cfRule>
    <cfRule type="cellIs" dxfId="980" priority="253" operator="equal">
      <formula>"Selecione uma opção:"</formula>
    </cfRule>
  </conditionalFormatting>
  <conditionalFormatting sqref="S236:S255">
    <cfRule type="containsText" dxfId="979" priority="250" operator="containsText" text="Preencha">
      <formula>NOT(ISERROR(SEARCH("Preencha",S236)))</formula>
    </cfRule>
    <cfRule type="cellIs" dxfId="978" priority="251" operator="equal">
      <formula>"Selecione uma opção:"</formula>
    </cfRule>
  </conditionalFormatting>
  <conditionalFormatting sqref="U236:U255">
    <cfRule type="containsText" dxfId="977" priority="248" operator="containsText" text="Preencha">
      <formula>NOT(ISERROR(SEARCH("Preencha",U236)))</formula>
    </cfRule>
    <cfRule type="cellIs" dxfId="976" priority="249" operator="equal">
      <formula>"Selecione uma opção:"</formula>
    </cfRule>
  </conditionalFormatting>
  <conditionalFormatting sqref="T236:T255">
    <cfRule type="containsText" dxfId="975" priority="246" operator="containsText" text="Preencha">
      <formula>NOT(ISERROR(SEARCH("Preencha",T236)))</formula>
    </cfRule>
    <cfRule type="cellIs" dxfId="974" priority="247" operator="equal">
      <formula>"Selecione uma opção:"</formula>
    </cfRule>
  </conditionalFormatting>
  <conditionalFormatting sqref="S264:S299">
    <cfRule type="containsText" dxfId="973" priority="244" operator="containsText" text="Preencha">
      <formula>NOT(ISERROR(SEARCH("Preencha",S264)))</formula>
    </cfRule>
    <cfRule type="cellIs" dxfId="972" priority="245" operator="equal">
      <formula>"Selecione uma opção:"</formula>
    </cfRule>
  </conditionalFormatting>
  <conditionalFormatting sqref="U264:U299">
    <cfRule type="containsText" dxfId="971" priority="242" operator="containsText" text="Preencha">
      <formula>NOT(ISERROR(SEARCH("Preencha",U264)))</formula>
    </cfRule>
    <cfRule type="cellIs" dxfId="970" priority="243" operator="equal">
      <formula>"Selecione uma opção:"</formula>
    </cfRule>
  </conditionalFormatting>
  <conditionalFormatting sqref="T264:T299">
    <cfRule type="containsText" dxfId="969" priority="240" operator="containsText" text="Preencha">
      <formula>NOT(ISERROR(SEARCH("Preencha",T264)))</formula>
    </cfRule>
    <cfRule type="cellIs" dxfId="968" priority="241" operator="equal">
      <formula>"Selecione uma opção:"</formula>
    </cfRule>
  </conditionalFormatting>
  <conditionalFormatting sqref="C70 C69:Q69">
    <cfRule type="containsText" dxfId="967" priority="238" operator="containsText" text="Preencha">
      <formula>NOT(ISERROR(SEARCH("Preencha",C69)))</formula>
    </cfRule>
    <cfRule type="cellIs" dxfId="966" priority="239" operator="equal">
      <formula>"Selecione uma opção:"</formula>
    </cfRule>
  </conditionalFormatting>
  <conditionalFormatting sqref="C128 C127:Q127">
    <cfRule type="containsText" dxfId="965" priority="236" operator="containsText" text="Preencha">
      <formula>NOT(ISERROR(SEARCH("Preencha",C127)))</formula>
    </cfRule>
    <cfRule type="cellIs" dxfId="964" priority="237" operator="equal">
      <formula>"Selecione uma opção:"</formula>
    </cfRule>
  </conditionalFormatting>
  <conditionalFormatting sqref="C131 E131:Q131">
    <cfRule type="containsText" dxfId="963" priority="218" operator="containsText" text="Preencha">
      <formula>NOT(ISERROR(SEARCH("Preencha",C131)))</formula>
    </cfRule>
    <cfRule type="cellIs" dxfId="962" priority="219" operator="equal">
      <formula>"Selecione uma opção:"</formula>
    </cfRule>
  </conditionalFormatting>
  <conditionalFormatting sqref="C73 E73:Q73">
    <cfRule type="containsText" dxfId="961" priority="220" operator="containsText" text="Preencha">
      <formula>NOT(ISERROR(SEARCH("Preencha",C73)))</formula>
    </cfRule>
    <cfRule type="cellIs" dxfId="960" priority="221" operator="equal">
      <formula>"Selecione uma opção:"</formula>
    </cfRule>
  </conditionalFormatting>
  <conditionalFormatting sqref="F38">
    <cfRule type="containsText" dxfId="959" priority="176" operator="containsText" text="Preencha">
      <formula>NOT(ISERROR(SEARCH("Preencha",F38)))</formula>
    </cfRule>
    <cfRule type="cellIs" dxfId="958" priority="177" operator="equal">
      <formula>"Selecione uma opção:"</formula>
    </cfRule>
  </conditionalFormatting>
  <conditionalFormatting sqref="B126:U126">
    <cfRule type="containsText" dxfId="957" priority="174" operator="containsText" text="Preencha">
      <formula>NOT(ISERROR(SEARCH("Preencha",B126)))</formula>
    </cfRule>
    <cfRule type="cellIs" dxfId="956" priority="175" operator="equal">
      <formula>"Selecione uma opção:"</formula>
    </cfRule>
  </conditionalFormatting>
  <conditionalFormatting sqref="V126">
    <cfRule type="containsText" dxfId="955" priority="172" operator="containsText" text="Preencha">
      <formula>NOT(ISERROR(SEARCH("Preencha",V126)))</formula>
    </cfRule>
    <cfRule type="cellIs" dxfId="954" priority="173" operator="equal">
      <formula>"Selecione uma opção:"</formula>
    </cfRule>
  </conditionalFormatting>
  <conditionalFormatting sqref="B185 R185:U185">
    <cfRule type="containsText" dxfId="953" priority="170" operator="containsText" text="Preencha">
      <formula>NOT(ISERROR(SEARCH("Preencha",B185)))</formula>
    </cfRule>
    <cfRule type="cellIs" dxfId="952" priority="171" operator="equal">
      <formula>"Selecione uma opção:"</formula>
    </cfRule>
  </conditionalFormatting>
  <conditionalFormatting sqref="V185">
    <cfRule type="containsText" dxfId="951" priority="168" operator="containsText" text="Preencha">
      <formula>NOT(ISERROR(SEARCH("Preencha",V185)))</formula>
    </cfRule>
    <cfRule type="cellIs" dxfId="950" priority="169" operator="equal">
      <formula>"Selecione uma opção:"</formula>
    </cfRule>
  </conditionalFormatting>
  <conditionalFormatting sqref="B203 R203:V203">
    <cfRule type="containsText" dxfId="949" priority="166" operator="containsText" text="Preencha">
      <formula>NOT(ISERROR(SEARCH("Preencha",B203)))</formula>
    </cfRule>
    <cfRule type="cellIs" dxfId="948" priority="167" operator="equal">
      <formula>"Selecione uma opção:"</formula>
    </cfRule>
  </conditionalFormatting>
  <conditionalFormatting sqref="B231 R231:V231">
    <cfRule type="containsText" dxfId="947" priority="164" operator="containsText" text="Preencha">
      <formula>NOT(ISERROR(SEARCH("Preencha",B231)))</formula>
    </cfRule>
    <cfRule type="cellIs" dxfId="946" priority="165" operator="equal">
      <formula>"Selecione uma opção:"</formula>
    </cfRule>
  </conditionalFormatting>
  <conditionalFormatting sqref="B259 R259:V259">
    <cfRule type="containsText" dxfId="945" priority="162" operator="containsText" text="Preencha">
      <formula>NOT(ISERROR(SEARCH("Preencha",B259)))</formula>
    </cfRule>
    <cfRule type="cellIs" dxfId="944" priority="163" operator="equal">
      <formula>"Selecione uma opção:"</formula>
    </cfRule>
  </conditionalFormatting>
  <conditionalFormatting sqref="S300:T300">
    <cfRule type="containsText" dxfId="943" priority="149" operator="containsText" text="Preencha">
      <formula>NOT(ISERROR(SEARCH("Preencha",S300)))</formula>
    </cfRule>
    <cfRule type="cellIs" dxfId="942" priority="150" operator="equal">
      <formula>"Selecione uma opção:"</formula>
    </cfRule>
  </conditionalFormatting>
  <conditionalFormatting sqref="S256:T256">
    <cfRule type="containsText" dxfId="941" priority="147" operator="containsText" text="Preencha">
      <formula>NOT(ISERROR(SEARCH("Preencha",S256)))</formula>
    </cfRule>
    <cfRule type="cellIs" dxfId="940" priority="148" operator="equal">
      <formula>"Selecione uma opção:"</formula>
    </cfRule>
  </conditionalFormatting>
  <conditionalFormatting sqref="S200:T200">
    <cfRule type="containsText" dxfId="939" priority="145" operator="containsText" text="Preencha">
      <formula>NOT(ISERROR(SEARCH("Preencha",S200)))</formula>
    </cfRule>
    <cfRule type="cellIs" dxfId="938" priority="146" operator="equal">
      <formula>"Selecione uma opção:"</formula>
    </cfRule>
  </conditionalFormatting>
  <conditionalFormatting sqref="D5">
    <cfRule type="cellIs" dxfId="937" priority="144" operator="equal">
      <formula>0</formula>
    </cfRule>
  </conditionalFormatting>
  <conditionalFormatting sqref="C74:C122">
    <cfRule type="containsText" dxfId="936" priority="137" operator="containsText" text="Preencha">
      <formula>NOT(ISERROR(SEARCH("Preencha",C74)))</formula>
    </cfRule>
    <cfRule type="cellIs" dxfId="935" priority="138" operator="equal">
      <formula>"Selecione uma opção:"</formula>
    </cfRule>
  </conditionalFormatting>
  <conditionalFormatting sqref="C257:Q257 C200:Q201 C182:Q183">
    <cfRule type="containsText" dxfId="934" priority="135" operator="containsText" text="Preencha">
      <formula>NOT(ISERROR(SEARCH("Preencha",C182)))</formula>
    </cfRule>
    <cfRule type="cellIs" dxfId="933" priority="136" operator="equal">
      <formula>"Selecione uma opção:"</formula>
    </cfRule>
  </conditionalFormatting>
  <conditionalFormatting sqref="C188:Q188">
    <cfRule type="containsText" dxfId="932" priority="133" operator="containsText" text="Preencha">
      <formula>NOT(ISERROR(SEARCH("Preencha",C188)))</formula>
    </cfRule>
    <cfRule type="cellIs" dxfId="931" priority="134" operator="equal">
      <formula>"Selecione uma opção:"</formula>
    </cfRule>
  </conditionalFormatting>
  <conditionalFormatting sqref="C184:Q184">
    <cfRule type="containsText" dxfId="930" priority="131" operator="containsText" text="Preencha">
      <formula>NOT(ISERROR(SEARCH("Preencha",C184)))</formula>
    </cfRule>
    <cfRule type="cellIs" dxfId="929" priority="132" operator="equal">
      <formula>"Selecione uma opção:"</formula>
    </cfRule>
  </conditionalFormatting>
  <conditionalFormatting sqref="C202:Q202">
    <cfRule type="containsText" dxfId="928" priority="125" operator="containsText" text="Preencha">
      <formula>NOT(ISERROR(SEARCH("Preencha",C202)))</formula>
    </cfRule>
    <cfRule type="cellIs" dxfId="927" priority="126" operator="equal">
      <formula>"Selecione uma opção:"</formula>
    </cfRule>
  </conditionalFormatting>
  <conditionalFormatting sqref="N227:Q227 C228:Q229">
    <cfRule type="containsText" dxfId="926" priority="129" operator="containsText" text="Preencha">
      <formula>NOT(ISERROR(SEARCH("Preencha",C227)))</formula>
    </cfRule>
    <cfRule type="cellIs" dxfId="925" priority="130" operator="equal">
      <formula>"Selecione uma opção:"</formula>
    </cfRule>
  </conditionalFormatting>
  <conditionalFormatting sqref="C206:Q206">
    <cfRule type="containsText" dxfId="924" priority="127" operator="containsText" text="Preencha">
      <formula>NOT(ISERROR(SEARCH("Preencha",C206)))</formula>
    </cfRule>
    <cfRule type="cellIs" dxfId="923" priority="128" operator="equal">
      <formula>"Selecione uma opção:"</formula>
    </cfRule>
  </conditionalFormatting>
  <conditionalFormatting sqref="G227">
    <cfRule type="containsText" dxfId="922" priority="123" operator="containsText" text="Preencha">
      <formula>NOT(ISERROR(SEARCH("Preencha",G227)))</formula>
    </cfRule>
    <cfRule type="cellIs" dxfId="921" priority="124" operator="equal">
      <formula>"Selecione uma opção:"</formula>
    </cfRule>
  </conditionalFormatting>
  <conditionalFormatting sqref="C230:Q230">
    <cfRule type="containsText" dxfId="920" priority="119" operator="containsText" text="Preencha">
      <formula>NOT(ISERROR(SEARCH("Preencha",C230)))</formula>
    </cfRule>
    <cfRule type="cellIs" dxfId="919" priority="120" operator="equal">
      <formula>"Selecione uma opção:"</formula>
    </cfRule>
  </conditionalFormatting>
  <conditionalFormatting sqref="C234:Q234">
    <cfRule type="containsText" dxfId="918" priority="121" operator="containsText" text="Preencha">
      <formula>NOT(ISERROR(SEARCH("Preencha",C234)))</formula>
    </cfRule>
    <cfRule type="cellIs" dxfId="917" priority="122" operator="equal">
      <formula>"Selecione uma opção:"</formula>
    </cfRule>
  </conditionalFormatting>
  <conditionalFormatting sqref="C258:Q258">
    <cfRule type="containsText" dxfId="916" priority="113" operator="containsText" text="Preencha">
      <formula>NOT(ISERROR(SEARCH("Preencha",C258)))</formula>
    </cfRule>
    <cfRule type="cellIs" dxfId="915" priority="114" operator="equal">
      <formula>"Selecione uma opção:"</formula>
    </cfRule>
  </conditionalFormatting>
  <conditionalFormatting sqref="C300:I300">
    <cfRule type="containsText" dxfId="914" priority="117" operator="containsText" text="Preencha">
      <formula>NOT(ISERROR(SEARCH("Preencha",C300)))</formula>
    </cfRule>
    <cfRule type="cellIs" dxfId="913" priority="118" operator="equal">
      <formula>"Selecione uma opção:"</formula>
    </cfRule>
  </conditionalFormatting>
  <conditionalFormatting sqref="C262:Q262">
    <cfRule type="containsText" dxfId="912" priority="115" operator="containsText" text="Preencha">
      <formula>NOT(ISERROR(SEARCH("Preencha",C262)))</formula>
    </cfRule>
    <cfRule type="cellIs" dxfId="911" priority="116" operator="equal">
      <formula>"Selecione uma opção:"</formula>
    </cfRule>
  </conditionalFormatting>
  <conditionalFormatting sqref="C187 C186:Q186">
    <cfRule type="containsText" dxfId="910" priority="111" operator="containsText" text="Preencha">
      <formula>NOT(ISERROR(SEARCH("Preencha",C186)))</formula>
    </cfRule>
    <cfRule type="cellIs" dxfId="909" priority="112" operator="equal">
      <formula>"Selecione uma opção:"</formula>
    </cfRule>
  </conditionalFormatting>
  <conditionalFormatting sqref="C204:Q204">
    <cfRule type="containsText" dxfId="908" priority="109" operator="containsText" text="Preencha">
      <formula>NOT(ISERROR(SEARCH("Preencha",C204)))</formula>
    </cfRule>
    <cfRule type="cellIs" dxfId="907" priority="110" operator="equal">
      <formula>"Selecione uma opção:"</formula>
    </cfRule>
  </conditionalFormatting>
  <conditionalFormatting sqref="C233 C232:Q232">
    <cfRule type="containsText" dxfId="906" priority="107" operator="containsText" text="Preencha">
      <formula>NOT(ISERROR(SEARCH("Preencha",C232)))</formula>
    </cfRule>
    <cfRule type="cellIs" dxfId="905" priority="108" operator="equal">
      <formula>"Selecione uma opção:"</formula>
    </cfRule>
  </conditionalFormatting>
  <conditionalFormatting sqref="C261 C260:Q260">
    <cfRule type="containsText" dxfId="904" priority="105" operator="containsText" text="Preencha">
      <formula>NOT(ISERROR(SEARCH("Preencha",C260)))</formula>
    </cfRule>
    <cfRule type="cellIs" dxfId="903" priority="106" operator="equal">
      <formula>"Selecione uma opção:"</formula>
    </cfRule>
  </conditionalFormatting>
  <conditionalFormatting sqref="I191:I199">
    <cfRule type="containsText" dxfId="902" priority="99" operator="containsText" text="Preencha">
      <formula>NOT(ISERROR(SEARCH("Preencha",I191)))</formula>
    </cfRule>
    <cfRule type="cellIs" dxfId="901" priority="100" operator="equal">
      <formula>"Selecione uma opção:"</formula>
    </cfRule>
  </conditionalFormatting>
  <conditionalFormatting sqref="E190 G190:H190 C191:C199 E191:H199 K199:Q199 N190:Q198">
    <cfRule type="containsText" dxfId="900" priority="103" operator="containsText" text="Preencha">
      <formula>NOT(ISERROR(SEARCH("Preencha",C190)))</formula>
    </cfRule>
    <cfRule type="cellIs" dxfId="899" priority="104" operator="equal">
      <formula>"Selecione uma opção:"</formula>
    </cfRule>
  </conditionalFormatting>
  <conditionalFormatting sqref="C190 I190">
    <cfRule type="containsText" dxfId="898" priority="101" operator="containsText" text="Preencha">
      <formula>NOT(ISERROR(SEARCH("Preencha",C190)))</formula>
    </cfRule>
    <cfRule type="cellIs" dxfId="897" priority="102" operator="equal">
      <formula>"Selecione uma opção:"</formula>
    </cfRule>
  </conditionalFormatting>
  <conditionalFormatting sqref="G216:H226 N216:Q226 C216:C227">
    <cfRule type="containsText" dxfId="896" priority="89" operator="containsText" text="Preencha">
      <formula>NOT(ISERROR(SEARCH("Preencha",C216)))</formula>
    </cfRule>
    <cfRule type="cellIs" dxfId="895" priority="90" operator="equal">
      <formula>"Selecione uma opção:"</formula>
    </cfRule>
  </conditionalFormatting>
  <conditionalFormatting sqref="I216:I226">
    <cfRule type="containsText" dxfId="894" priority="87" operator="containsText" text="Preencha">
      <formula>NOT(ISERROR(SEARCH("Preencha",I216)))</formula>
    </cfRule>
    <cfRule type="cellIs" dxfId="893" priority="88" operator="equal">
      <formula>"Selecione uma opção:"</formula>
    </cfRule>
  </conditionalFormatting>
  <conditionalFormatting sqref="C256:Q256 N255:Q255">
    <cfRule type="containsText" dxfId="892" priority="85" operator="containsText" text="Preencha">
      <formula>NOT(ISERROR(SEARCH("Preencha",C255)))</formula>
    </cfRule>
    <cfRule type="cellIs" dxfId="891" priority="86" operator="equal">
      <formula>"Selecione uma opção:"</formula>
    </cfRule>
  </conditionalFormatting>
  <conditionalFormatting sqref="I209:I215">
    <cfRule type="containsText" dxfId="890" priority="93" operator="containsText" text="Preencha">
      <formula>NOT(ISERROR(SEARCH("Preencha",I209)))</formula>
    </cfRule>
    <cfRule type="cellIs" dxfId="889" priority="94" operator="equal">
      <formula>"Selecione uma opção:"</formula>
    </cfRule>
  </conditionalFormatting>
  <conditionalFormatting sqref="E208 G208:H208 C209:C215 E209:H210 N208:Q215 G211:H215 E211:F227">
    <cfRule type="containsText" dxfId="888" priority="97" operator="containsText" text="Preencha">
      <formula>NOT(ISERROR(SEARCH("Preencha",C208)))</formula>
    </cfRule>
    <cfRule type="cellIs" dxfId="887" priority="98" operator="equal">
      <formula>"Selecione uma opção:"</formula>
    </cfRule>
  </conditionalFormatting>
  <conditionalFormatting sqref="C208 I208">
    <cfRule type="containsText" dxfId="886" priority="95" operator="containsText" text="Preencha">
      <formula>NOT(ISERROR(SEARCH("Preencha",C208)))</formula>
    </cfRule>
    <cfRule type="cellIs" dxfId="885" priority="96" operator="equal">
      <formula>"Selecione uma opção:"</formula>
    </cfRule>
  </conditionalFormatting>
  <conditionalFormatting sqref="C205">
    <cfRule type="containsText" dxfId="884" priority="91" operator="containsText" text="Preencha">
      <formula>NOT(ISERROR(SEARCH("Preencha",C205)))</formula>
    </cfRule>
    <cfRule type="cellIs" dxfId="883" priority="92" operator="equal">
      <formula>"Selecione uma opção:"</formula>
    </cfRule>
  </conditionalFormatting>
  <conditionalFormatting sqref="G255">
    <cfRule type="containsText" dxfId="882" priority="83" operator="containsText" text="Preencha">
      <formula>NOT(ISERROR(SEARCH("Preencha",G255)))</formula>
    </cfRule>
    <cfRule type="cellIs" dxfId="881" priority="84" operator="equal">
      <formula>"Selecione uma opção:"</formula>
    </cfRule>
  </conditionalFormatting>
  <conditionalFormatting sqref="I237:I243">
    <cfRule type="containsText" dxfId="880" priority="77" operator="containsText" text="Preencha">
      <formula>NOT(ISERROR(SEARCH("Preencha",I237)))</formula>
    </cfRule>
    <cfRule type="cellIs" dxfId="879" priority="78" operator="equal">
      <formula>"Selecione uma opção:"</formula>
    </cfRule>
  </conditionalFormatting>
  <conditionalFormatting sqref="E236 G236:H236 C237:C243 E237:H238 N236:Q243 G239:H243 E239:F255">
    <cfRule type="containsText" dxfId="878" priority="81" operator="containsText" text="Preencha">
      <formula>NOT(ISERROR(SEARCH("Preencha",C236)))</formula>
    </cfRule>
    <cfRule type="cellIs" dxfId="877" priority="82" operator="equal">
      <formula>"Selecione uma opção:"</formula>
    </cfRule>
  </conditionalFormatting>
  <conditionalFormatting sqref="C236 I236">
    <cfRule type="containsText" dxfId="876" priority="79" operator="containsText" text="Preencha">
      <formula>NOT(ISERROR(SEARCH("Preencha",C236)))</formula>
    </cfRule>
    <cfRule type="cellIs" dxfId="875" priority="80" operator="equal">
      <formula>"Selecione uma opção:"</formula>
    </cfRule>
  </conditionalFormatting>
  <conditionalFormatting sqref="I244:I254">
    <cfRule type="containsText" dxfId="874" priority="73" operator="containsText" text="Preencha">
      <formula>NOT(ISERROR(SEARCH("Preencha",I244)))</formula>
    </cfRule>
    <cfRule type="cellIs" dxfId="873" priority="74" operator="equal">
      <formula>"Selecione uma opção:"</formula>
    </cfRule>
  </conditionalFormatting>
  <conditionalFormatting sqref="G244:H254 N244:Q254 C244:C255">
    <cfRule type="containsText" dxfId="872" priority="75" operator="containsText" text="Preencha">
      <formula>NOT(ISERROR(SEARCH("Preencha",C244)))</formula>
    </cfRule>
    <cfRule type="cellIs" dxfId="871" priority="76" operator="equal">
      <formula>"Selecione uma opção:"</formula>
    </cfRule>
  </conditionalFormatting>
  <conditionalFormatting sqref="I264">
    <cfRule type="containsText" dxfId="870" priority="63" operator="containsText" text="Preencha">
      <formula>NOT(ISERROR(SEARCH("Preencha",I264)))</formula>
    </cfRule>
    <cfRule type="cellIs" dxfId="869" priority="64" operator="equal">
      <formula>"Selecione uma opção:"</formula>
    </cfRule>
  </conditionalFormatting>
  <conditionalFormatting sqref="N272:Q282">
    <cfRule type="containsText" dxfId="868" priority="67" operator="containsText" text="Preencha">
      <formula>NOT(ISERROR(SEARCH("Preencha",N272)))</formula>
    </cfRule>
    <cfRule type="cellIs" dxfId="867" priority="68" operator="equal">
      <formula>"Selecione uma opção:"</formula>
    </cfRule>
  </conditionalFormatting>
  <conditionalFormatting sqref="N264:Q271 C265:C299">
    <cfRule type="containsText" dxfId="866" priority="71" operator="containsText" text="Preencha">
      <formula>NOT(ISERROR(SEARCH("Preencha",C264)))</formula>
    </cfRule>
    <cfRule type="cellIs" dxfId="865" priority="72" operator="equal">
      <formula>"Selecione uma opção:"</formula>
    </cfRule>
  </conditionalFormatting>
  <conditionalFormatting sqref="C264">
    <cfRule type="containsText" dxfId="864" priority="69" operator="containsText" text="Preencha">
      <formula>NOT(ISERROR(SEARCH("Preencha",C264)))</formula>
    </cfRule>
    <cfRule type="cellIs" dxfId="863" priority="70" operator="equal">
      <formula>"Selecione uma opção:"</formula>
    </cfRule>
  </conditionalFormatting>
  <conditionalFormatting sqref="N283:Q299">
    <cfRule type="containsText" dxfId="862" priority="65" operator="containsText" text="Preencha">
      <formula>NOT(ISERROR(SEARCH("Preencha",N283)))</formula>
    </cfRule>
    <cfRule type="cellIs" dxfId="861" priority="66" operator="equal">
      <formula>"Selecione uma opção:"</formula>
    </cfRule>
  </conditionalFormatting>
  <conditionalFormatting sqref="I265:I299">
    <cfRule type="containsText" dxfId="860" priority="61" operator="containsText" text="Preencha">
      <formula>NOT(ISERROR(SEARCH("Preencha",I265)))</formula>
    </cfRule>
    <cfRule type="cellIs" dxfId="859" priority="62" operator="equal">
      <formula>"Selecione uma opção:"</formula>
    </cfRule>
  </conditionalFormatting>
  <conditionalFormatting sqref="J300:Q300">
    <cfRule type="containsText" dxfId="858" priority="59" operator="containsText" text="Preencha">
      <formula>NOT(ISERROR(SEARCH("Preencha",J300)))</formula>
    </cfRule>
    <cfRule type="cellIs" dxfId="857" priority="60" operator="equal">
      <formula>"Selecione uma opção:"</formula>
    </cfRule>
  </conditionalFormatting>
  <conditionalFormatting sqref="C185:Q185">
    <cfRule type="containsText" dxfId="856" priority="57" operator="containsText" text="Preencha">
      <formula>NOT(ISERROR(SEARCH("Preencha",C185)))</formula>
    </cfRule>
    <cfRule type="cellIs" dxfId="855" priority="58" operator="equal">
      <formula>"Selecione uma opção:"</formula>
    </cfRule>
  </conditionalFormatting>
  <conditionalFormatting sqref="C203:Q203">
    <cfRule type="containsText" dxfId="854" priority="55" operator="containsText" text="Preencha">
      <formula>NOT(ISERROR(SEARCH("Preencha",C203)))</formula>
    </cfRule>
    <cfRule type="cellIs" dxfId="853" priority="56" operator="equal">
      <formula>"Selecione uma opção:"</formula>
    </cfRule>
  </conditionalFormatting>
  <conditionalFormatting sqref="C231:Q231">
    <cfRule type="containsText" dxfId="852" priority="53" operator="containsText" text="Preencha">
      <formula>NOT(ISERROR(SEARCH("Preencha",C231)))</formula>
    </cfRule>
    <cfRule type="cellIs" dxfId="851" priority="54" operator="equal">
      <formula>"Selecione uma opção:"</formula>
    </cfRule>
  </conditionalFormatting>
  <conditionalFormatting sqref="C259:Q259">
    <cfRule type="containsText" dxfId="850" priority="51" operator="containsText" text="Preencha">
      <formula>NOT(ISERROR(SEARCH("Preencha",C259)))</formula>
    </cfRule>
    <cfRule type="cellIs" dxfId="849" priority="52" operator="equal">
      <formula>"Selecione uma opção:"</formula>
    </cfRule>
  </conditionalFormatting>
  <conditionalFormatting sqref="C132:C181 E132:H181 K132:P181">
    <cfRule type="containsText" dxfId="848" priority="49" operator="containsText" text="Preencha">
      <formula>NOT(ISERROR(SEARCH("Preencha",C132)))</formula>
    </cfRule>
    <cfRule type="cellIs" dxfId="847" priority="50" operator="equal">
      <formula>"Selecione uma opção:"</formula>
    </cfRule>
  </conditionalFormatting>
  <conditionalFormatting sqref="I181">
    <cfRule type="containsText" dxfId="846" priority="47" operator="containsText" text="Preencha">
      <formula>NOT(ISERROR(SEARCH("Preencha",I181)))</formula>
    </cfRule>
    <cfRule type="cellIs" dxfId="845" priority="48" operator="equal">
      <formula>"Selecione uma opção:"</formula>
    </cfRule>
  </conditionalFormatting>
  <conditionalFormatting sqref="I132:I180">
    <cfRule type="containsText" dxfId="844" priority="45" operator="containsText" text="Preencha">
      <formula>NOT(ISERROR(SEARCH("Preencha",I132)))</formula>
    </cfRule>
    <cfRule type="cellIs" dxfId="843" priority="46" operator="equal">
      <formula>"Selecione uma opção:"</formula>
    </cfRule>
  </conditionalFormatting>
  <conditionalFormatting sqref="Q132:Q181">
    <cfRule type="containsText" dxfId="842" priority="33" operator="containsText" text="Preencha">
      <formula>NOT(ISERROR(SEARCH("Preencha",Q132)))</formula>
    </cfRule>
    <cfRule type="cellIs" dxfId="841" priority="34" operator="equal">
      <formula>"Selecione uma opção:"</formula>
    </cfRule>
  </conditionalFormatting>
  <conditionalFormatting sqref="C65:Q65">
    <cfRule type="containsText" dxfId="840" priority="31" operator="containsText" text="Preencha">
      <formula>NOT(ISERROR(SEARCH("Preencha",C65)))</formula>
    </cfRule>
    <cfRule type="cellIs" dxfId="839" priority="32" operator="equal">
      <formula>"Selecione uma opção:"</formula>
    </cfRule>
  </conditionalFormatting>
  <conditionalFormatting sqref="E39">
    <cfRule type="containsText" dxfId="838" priority="29" operator="containsText" text="Preencha">
      <formula>NOT(ISERROR(SEARCH("Preencha",E39)))</formula>
    </cfRule>
    <cfRule type="cellIs" dxfId="837" priority="30" operator="equal">
      <formula>"Selecione uma opção:"</formula>
    </cfRule>
  </conditionalFormatting>
  <conditionalFormatting sqref="C40:E64">
    <cfRule type="containsText" dxfId="836" priority="27" operator="containsText" text="Preencha">
      <formula>NOT(ISERROR(SEARCH("Preencha",C40)))</formula>
    </cfRule>
    <cfRule type="cellIs" dxfId="835" priority="28" operator="equal">
      <formula>"Selecione uma opção:"</formula>
    </cfRule>
  </conditionalFormatting>
  <conditionalFormatting sqref="C40:C64 I40:I64">
    <cfRule type="containsText" dxfId="834" priority="25" operator="containsText" text="Preencha">
      <formula>NOT(ISERROR(SEARCH("Preencha",C40)))</formula>
    </cfRule>
    <cfRule type="cellIs" dxfId="833" priority="26" operator="equal">
      <formula>"Selecione uma opção:"</formula>
    </cfRule>
  </conditionalFormatting>
  <conditionalFormatting sqref="F40:F64">
    <cfRule type="containsText" dxfId="832" priority="23" operator="containsText" text="Preencha">
      <formula>NOT(ISERROR(SEARCH("Preencha",F40)))</formula>
    </cfRule>
    <cfRule type="cellIs" dxfId="831" priority="24" operator="equal">
      <formula>"Selecione uma opção:"</formula>
    </cfRule>
  </conditionalFormatting>
  <conditionalFormatting sqref="J40:J64">
    <cfRule type="containsText" dxfId="830" priority="21" operator="containsText" text="Preencha">
      <formula>NOT(ISERROR(SEARCH("Preencha",J40)))</formula>
    </cfRule>
    <cfRule type="cellIs" dxfId="829" priority="22" operator="equal">
      <formula>"Selecione uma opção:"</formula>
    </cfRule>
  </conditionalFormatting>
  <conditionalFormatting sqref="J40:J64">
    <cfRule type="cellIs" dxfId="828" priority="20" operator="equal">
      <formula>0</formula>
    </cfRule>
  </conditionalFormatting>
  <conditionalFormatting sqref="J38:Q38">
    <cfRule type="containsText" dxfId="827" priority="18" operator="containsText" text="Preencha">
      <formula>NOT(ISERROR(SEARCH("Preencha",J38)))</formula>
    </cfRule>
    <cfRule type="cellIs" dxfId="826" priority="19" operator="equal">
      <formula>"Selecione uma opção:"</formula>
    </cfRule>
  </conditionalFormatting>
  <conditionalFormatting sqref="C15:E37">
    <cfRule type="containsText" dxfId="825" priority="16" operator="containsText" text="Preencha">
      <formula>NOT(ISERROR(SEARCH("Preencha",C15)))</formula>
    </cfRule>
    <cfRule type="cellIs" dxfId="824" priority="17" operator="equal">
      <formula>"Selecione uma opção:"</formula>
    </cfRule>
  </conditionalFormatting>
  <conditionalFormatting sqref="F15 I15 C15">
    <cfRule type="containsText" dxfId="823" priority="14" operator="containsText" text="Preencha">
      <formula>NOT(ISERROR(SEARCH("Preencha",C15)))</formula>
    </cfRule>
    <cfRule type="cellIs" dxfId="822" priority="15" operator="equal">
      <formula>"Selecione uma opção:"</formula>
    </cfRule>
  </conditionalFormatting>
  <conditionalFormatting sqref="I16:I37 C16:C37">
    <cfRule type="containsText" dxfId="821" priority="12" operator="containsText" text="Preencha">
      <formula>NOT(ISERROR(SEARCH("Preencha",C16)))</formula>
    </cfRule>
    <cfRule type="cellIs" dxfId="820" priority="13" operator="equal">
      <formula>"Selecione uma opção:"</formula>
    </cfRule>
  </conditionalFormatting>
  <conditionalFormatting sqref="F16:F37">
    <cfRule type="containsText" dxfId="819" priority="10" operator="containsText" text="Preencha">
      <formula>NOT(ISERROR(SEARCH("Preencha",F16)))</formula>
    </cfRule>
    <cfRule type="cellIs" dxfId="818" priority="11" operator="equal">
      <formula>"Selecione uma opção:"</formula>
    </cfRule>
  </conditionalFormatting>
  <conditionalFormatting sqref="J15">
    <cfRule type="containsText" dxfId="817" priority="8" operator="containsText" text="Preencha">
      <formula>NOT(ISERROR(SEARCH("Preencha",J15)))</formula>
    </cfRule>
    <cfRule type="cellIs" dxfId="816" priority="9" operator="equal">
      <formula>"Selecione uma opção:"</formula>
    </cfRule>
  </conditionalFormatting>
  <conditionalFormatting sqref="J16:J37">
    <cfRule type="containsText" dxfId="815" priority="6" operator="containsText" text="Preencha">
      <formula>NOT(ISERROR(SEARCH("Preencha",J16)))</formula>
    </cfRule>
    <cfRule type="cellIs" dxfId="814" priority="7" operator="equal">
      <formula>"Selecione uma opção:"</formula>
    </cfRule>
  </conditionalFormatting>
  <conditionalFormatting sqref="J15:J37">
    <cfRule type="cellIs" dxfId="813" priority="5" operator="equal">
      <formula>0</formula>
    </cfRule>
  </conditionalFormatting>
  <conditionalFormatting sqref="J15">
    <cfRule type="containsText" dxfId="812" priority="3" operator="containsText" text="Preencha">
      <formula>NOT(ISERROR(SEARCH("Preencha",J15)))</formula>
    </cfRule>
    <cfRule type="cellIs" dxfId="811" priority="4" operator="equal">
      <formula>"Selecione uma opção:"</formula>
    </cfRule>
  </conditionalFormatting>
  <conditionalFormatting sqref="J15">
    <cfRule type="containsText" dxfId="810" priority="1" operator="containsText" text="Preencha">
      <formula>NOT(ISERROR(SEARCH("Preencha",J15)))</formula>
    </cfRule>
    <cfRule type="cellIs" dxfId="809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8F3C8884-DB59-46BD-9F96-98F5E2ACF370}">
      <formula1>0</formula1>
      <formula2>1000</formula2>
    </dataValidation>
    <dataValidation type="list" allowBlank="1" showInputMessage="1" showErrorMessage="1" sqref="H40:H64" xr:uid="{40DD5F44-8899-4461-AEB8-ECBEA806240C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ED72C0F-6597-4F07-A9BE-D4C9A587A3C5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6F610F44-0CA7-4841-9B0E-7148A74AE45A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87ECAAD9-3ECC-4A2C-BC73-EBF12584913E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3" tint="0.59999389629810485"/>
  </sheetPr>
  <dimension ref="B1:V606"/>
  <sheetViews>
    <sheetView showGridLines="0" topLeftCell="A379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808" priority="358" operator="containsText" text="Preencha">
      <formula>NOT(ISERROR(SEARCH("Preencha",B1)))</formula>
    </cfRule>
    <cfRule type="cellIs" dxfId="807" priority="359" operator="equal">
      <formula>"Selecione uma opção:"</formula>
    </cfRule>
  </conditionalFormatting>
  <conditionalFormatting sqref="C9:Q9">
    <cfRule type="containsText" dxfId="806" priority="356" operator="containsText" text="Preencha">
      <formula>NOT(ISERROR(SEARCH("Preencha",C9)))</formula>
    </cfRule>
    <cfRule type="cellIs" dxfId="805" priority="357" operator="equal">
      <formula>"Selecione uma opção:"</formula>
    </cfRule>
  </conditionalFormatting>
  <conditionalFormatting sqref="B3 R3:U3 B4:U8">
    <cfRule type="containsText" dxfId="804" priority="354" operator="containsText" text="Preencha">
      <formula>NOT(ISERROR(SEARCH("Preencha",B3)))</formula>
    </cfRule>
    <cfRule type="cellIs" dxfId="803" priority="355" operator="equal">
      <formula>"Selecione uma opção:"</formula>
    </cfRule>
  </conditionalFormatting>
  <conditionalFormatting sqref="C3:Q3">
    <cfRule type="containsText" dxfId="802" priority="352" operator="containsText" text="Preencha">
      <formula>NOT(ISERROR(SEARCH("Preencha",C3)))</formula>
    </cfRule>
    <cfRule type="cellIs" dxfId="801" priority="353" operator="equal">
      <formula>"Selecione uma opção:"</formula>
    </cfRule>
  </conditionalFormatting>
  <conditionalFormatting sqref="I38 C38">
    <cfRule type="containsText" dxfId="800" priority="344" operator="containsText" text="Preencha">
      <formula>NOT(ISERROR(SEARCH("Preencha",C38)))</formula>
    </cfRule>
    <cfRule type="cellIs" dxfId="799" priority="345" operator="equal">
      <formula>"Selecione uma opção:"</formula>
    </cfRule>
  </conditionalFormatting>
  <conditionalFormatting sqref="B130 B125 B129:R129 R130 R125:U125 R127:U128 B127:B128">
    <cfRule type="containsText" dxfId="798" priority="348" operator="containsText" text="Preencha">
      <formula>NOT(ISERROR(SEARCH("Preencha",B125)))</formula>
    </cfRule>
    <cfRule type="cellIs" dxfId="797" priority="349" operator="equal">
      <formula>"Selecione uma opção:"</formula>
    </cfRule>
  </conditionalFormatting>
  <conditionalFormatting sqref="I122 B123:U124">
    <cfRule type="containsText" dxfId="796" priority="342" operator="containsText" text="Preencha">
      <formula>NOT(ISERROR(SEARCH("Preencha",B122)))</formula>
    </cfRule>
    <cfRule type="cellIs" dxfId="795" priority="343" operator="equal">
      <formula>"Selecione uma opção:"</formula>
    </cfRule>
  </conditionalFormatting>
  <conditionalFormatting sqref="C125:Q125">
    <cfRule type="containsText" dxfId="794" priority="346" operator="containsText" text="Preencha">
      <formula>NOT(ISERROR(SEARCH("Preencha",C125)))</formula>
    </cfRule>
    <cfRule type="cellIs" dxfId="793" priority="347" operator="equal">
      <formula>"Selecione uma opção:"</formula>
    </cfRule>
  </conditionalFormatting>
  <conditionalFormatting sqref="C67:Q67">
    <cfRule type="containsText" dxfId="792" priority="338" operator="containsText" text="Preencha">
      <formula>NOT(ISERROR(SEARCH("Preencha",C67)))</formula>
    </cfRule>
    <cfRule type="cellIs" dxfId="791" priority="339" operator="equal">
      <formula>"Selecione uma opção:"</formula>
    </cfRule>
  </conditionalFormatting>
  <conditionalFormatting sqref="B67 B71:R71 B70 R72 B72 R67:U67 B68:U68 R70:U70">
    <cfRule type="containsText" dxfId="790" priority="340" operator="containsText" text="Preencha">
      <formula>NOT(ISERROR(SEARCH("Preencha",B67)))</formula>
    </cfRule>
    <cfRule type="cellIs" dxfId="789" priority="341" operator="equal">
      <formula>"Selecione uma opção:"</formula>
    </cfRule>
  </conditionalFormatting>
  <conditionalFormatting sqref="B184 R184:U184 R186:U187 B186:B189 R188:R189">
    <cfRule type="containsText" dxfId="788" priority="336" operator="containsText" text="Preencha">
      <formula>NOT(ISERROR(SEARCH("Preencha",B184)))</formula>
    </cfRule>
    <cfRule type="cellIs" dxfId="787" priority="337" operator="equal">
      <formula>"Selecione uma opção:"</formula>
    </cfRule>
  </conditionalFormatting>
  <conditionalFormatting sqref="B208">
    <cfRule type="containsText" dxfId="786" priority="332" operator="containsText" text="Preencha">
      <formula>NOT(ISERROR(SEARCH("Preencha",B208)))</formula>
    </cfRule>
    <cfRule type="cellIs" dxfId="785" priority="333" operator="equal">
      <formula>"Selecione uma opção:"</formula>
    </cfRule>
  </conditionalFormatting>
  <conditionalFormatting sqref="R208:R227 B228:B229 R228:U229">
    <cfRule type="containsText" dxfId="784" priority="330" operator="containsText" text="Preencha">
      <formula>NOT(ISERROR(SEARCH("Preencha",B208)))</formula>
    </cfRule>
    <cfRule type="cellIs" dxfId="783" priority="331" operator="equal">
      <formula>"Selecione uma opção:"</formula>
    </cfRule>
  </conditionalFormatting>
  <conditionalFormatting sqref="B202 B204:B207 R202:V202 R204:V205 R206:R207">
    <cfRule type="containsText" dxfId="782" priority="328" operator="containsText" text="Preencha">
      <formula>NOT(ISERROR(SEARCH("Preencha",B202)))</formula>
    </cfRule>
    <cfRule type="cellIs" dxfId="781" priority="329" operator="equal">
      <formula>"Selecione uma opção:"</formula>
    </cfRule>
  </conditionalFormatting>
  <conditionalFormatting sqref="B237:B255">
    <cfRule type="containsText" dxfId="780" priority="322" operator="containsText" text="Preencha">
      <formula>NOT(ISERROR(SEARCH("Preencha",B237)))</formula>
    </cfRule>
    <cfRule type="cellIs" dxfId="779" priority="323" operator="equal">
      <formula>"Selecione uma opção:"</formula>
    </cfRule>
  </conditionalFormatting>
  <conditionalFormatting sqref="B236">
    <cfRule type="containsText" dxfId="778" priority="320" operator="containsText" text="Preencha">
      <formula>NOT(ISERROR(SEARCH("Preencha",B236)))</formula>
    </cfRule>
    <cfRule type="cellIs" dxfId="777" priority="321" operator="equal">
      <formula>"Selecione uma opção:"</formula>
    </cfRule>
  </conditionalFormatting>
  <conditionalFormatting sqref="B256 R236:R256 U256:V256">
    <cfRule type="containsText" dxfId="776" priority="318" operator="containsText" text="Preencha">
      <formula>NOT(ISERROR(SEARCH("Preencha",B236)))</formula>
    </cfRule>
    <cfRule type="cellIs" dxfId="775" priority="319" operator="equal">
      <formula>"Selecione uma opção:"</formula>
    </cfRule>
  </conditionalFormatting>
  <conditionalFormatting sqref="B230 R230:U230 R232:U233 B232:B235 R234:R235">
    <cfRule type="containsText" dxfId="774" priority="316" operator="containsText" text="Preencha">
      <formula>NOT(ISERROR(SEARCH("Preencha",B230)))</formula>
    </cfRule>
    <cfRule type="cellIs" dxfId="773" priority="317" operator="equal">
      <formula>"Selecione uma opção:"</formula>
    </cfRule>
  </conditionalFormatting>
  <conditionalFormatting sqref="V230 V232:V235">
    <cfRule type="containsText" dxfId="772" priority="280" operator="containsText" text="Preencha">
      <formula>NOT(ISERROR(SEARCH("Preencha",V230)))</formula>
    </cfRule>
    <cfRule type="cellIs" dxfId="771" priority="281" operator="equal">
      <formula>"Selecione uma opção:"</formula>
    </cfRule>
  </conditionalFormatting>
  <conditionalFormatting sqref="B69 R69:U69">
    <cfRule type="containsText" dxfId="770" priority="302" operator="containsText" text="Preencha">
      <formula>NOT(ISERROR(SEARCH("Preencha",B69)))</formula>
    </cfRule>
    <cfRule type="cellIs" dxfId="769" priority="303" operator="equal">
      <formula>"Selecione uma opção:"</formula>
    </cfRule>
  </conditionalFormatting>
  <conditionalFormatting sqref="I74:I121">
    <cfRule type="containsText" dxfId="768" priority="300" operator="containsText" text="Preencha">
      <formula>NOT(ISERROR(SEARCH("Preencha",I74)))</formula>
    </cfRule>
    <cfRule type="cellIs" dxfId="767" priority="301" operator="equal">
      <formula>"Selecione uma opção:"</formula>
    </cfRule>
  </conditionalFormatting>
  <conditionalFormatting sqref="B265:B299">
    <cfRule type="containsText" dxfId="766" priority="312" operator="containsText" text="Preencha">
      <formula>NOT(ISERROR(SEARCH("Preencha",B265)))</formula>
    </cfRule>
    <cfRule type="cellIs" dxfId="765" priority="313" operator="equal">
      <formula>"Selecione uma opção:"</formula>
    </cfRule>
  </conditionalFormatting>
  <conditionalFormatting sqref="B264">
    <cfRule type="containsText" dxfId="764" priority="310" operator="containsText" text="Preencha">
      <formula>NOT(ISERROR(SEARCH("Preencha",B264)))</formula>
    </cfRule>
    <cfRule type="cellIs" dxfId="763" priority="311" operator="equal">
      <formula>"Selecione uma opção:"</formula>
    </cfRule>
  </conditionalFormatting>
  <conditionalFormatting sqref="B300 R264:R300 U300:V300">
    <cfRule type="containsText" dxfId="762" priority="308" operator="containsText" text="Preencha">
      <formula>NOT(ISERROR(SEARCH("Preencha",B264)))</formula>
    </cfRule>
    <cfRule type="cellIs" dxfId="761" priority="309" operator="equal">
      <formula>"Selecione uma opção:"</formula>
    </cfRule>
  </conditionalFormatting>
  <conditionalFormatting sqref="B258 R258:V258 R260:V261 B260:B263 R262:R263">
    <cfRule type="containsText" dxfId="760" priority="306" operator="containsText" text="Preencha">
      <formula>NOT(ISERROR(SEARCH("Preencha",B258)))</formula>
    </cfRule>
    <cfRule type="cellIs" dxfId="759" priority="307" operator="equal">
      <formula>"Selecione uma opção:"</formula>
    </cfRule>
  </conditionalFormatting>
  <conditionalFormatting sqref="V208:V229">
    <cfRule type="containsText" dxfId="758" priority="286" operator="containsText" text="Preencha">
      <formula>NOT(ISERROR(SEARCH("Preencha",V208)))</formula>
    </cfRule>
    <cfRule type="cellIs" dxfId="757" priority="287" operator="equal">
      <formula>"Selecione uma opção:"</formula>
    </cfRule>
  </conditionalFormatting>
  <conditionalFormatting sqref="V236:V255">
    <cfRule type="containsText" dxfId="756" priority="282" operator="containsText" text="Preencha">
      <formula>NOT(ISERROR(SEARCH("Preencha",V236)))</formula>
    </cfRule>
    <cfRule type="cellIs" dxfId="755" priority="283" operator="equal">
      <formula>"Selecione uma opção:"</formula>
    </cfRule>
  </conditionalFormatting>
  <conditionalFormatting sqref="V1:V2 V190:V199 V383:V606 V73:V122">
    <cfRule type="containsText" dxfId="754" priority="298" operator="containsText" text="Preencha">
      <formula>NOT(ISERROR(SEARCH("Preencha",V1)))</formula>
    </cfRule>
    <cfRule type="cellIs" dxfId="753" priority="299" operator="equal">
      <formula>"Selecione uma opção:"</formula>
    </cfRule>
  </conditionalFormatting>
  <conditionalFormatting sqref="V3:V8">
    <cfRule type="containsText" dxfId="752" priority="296" operator="containsText" text="Preencha">
      <formula>NOT(ISERROR(SEARCH("Preencha",V3)))</formula>
    </cfRule>
    <cfRule type="cellIs" dxfId="751" priority="297" operator="equal">
      <formula>"Selecione uma opção:"</formula>
    </cfRule>
  </conditionalFormatting>
  <conditionalFormatting sqref="V125 V127:V130">
    <cfRule type="containsText" dxfId="750" priority="294" operator="containsText" text="Preencha">
      <formula>NOT(ISERROR(SEARCH("Preencha",V125)))</formula>
    </cfRule>
    <cfRule type="cellIs" dxfId="749" priority="295" operator="equal">
      <formula>"Selecione uma opção:"</formula>
    </cfRule>
  </conditionalFormatting>
  <conditionalFormatting sqref="V123:V124">
    <cfRule type="containsText" dxfId="748" priority="292" operator="containsText" text="Preencha">
      <formula>NOT(ISERROR(SEARCH("Preencha",V123)))</formula>
    </cfRule>
    <cfRule type="cellIs" dxfId="747" priority="293" operator="equal">
      <formula>"Selecione uma opção:"</formula>
    </cfRule>
  </conditionalFormatting>
  <conditionalFormatting sqref="V67:V68 V70:V72">
    <cfRule type="containsText" dxfId="746" priority="290" operator="containsText" text="Preencha">
      <formula>NOT(ISERROR(SEARCH("Preencha",V67)))</formula>
    </cfRule>
    <cfRule type="cellIs" dxfId="745" priority="291" operator="equal">
      <formula>"Selecione uma opção:"</formula>
    </cfRule>
  </conditionalFormatting>
  <conditionalFormatting sqref="V184 V186:V189">
    <cfRule type="containsText" dxfId="744" priority="288" operator="containsText" text="Preencha">
      <formula>NOT(ISERROR(SEARCH("Preencha",V184)))</formula>
    </cfRule>
    <cfRule type="cellIs" dxfId="743" priority="289" operator="equal">
      <formula>"Selecione uma opção:"</formula>
    </cfRule>
  </conditionalFormatting>
  <conditionalFormatting sqref="V206:V207">
    <cfRule type="containsText" dxfId="742" priority="284" operator="containsText" text="Preencha">
      <formula>NOT(ISERROR(SEARCH("Preencha",V206)))</formula>
    </cfRule>
    <cfRule type="cellIs" dxfId="741" priority="285" operator="equal">
      <formula>"Selecione uma opção:"</formula>
    </cfRule>
  </conditionalFormatting>
  <conditionalFormatting sqref="V264:V299">
    <cfRule type="containsText" dxfId="740" priority="278" operator="containsText" text="Preencha">
      <formula>NOT(ISERROR(SEARCH("Preencha",V264)))</formula>
    </cfRule>
    <cfRule type="cellIs" dxfId="739" priority="279" operator="equal">
      <formula>"Selecione uma opção:"</formula>
    </cfRule>
  </conditionalFormatting>
  <conditionalFormatting sqref="V69">
    <cfRule type="containsText" dxfId="738" priority="276" operator="containsText" text="Preencha">
      <formula>NOT(ISERROR(SEARCH("Preencha",V69)))</formula>
    </cfRule>
    <cfRule type="cellIs" dxfId="737" priority="277" operator="equal">
      <formula>"Selecione uma opção:"</formula>
    </cfRule>
  </conditionalFormatting>
  <conditionalFormatting sqref="S73:S122">
    <cfRule type="containsText" dxfId="736" priority="274" operator="containsText" text="Preencha">
      <formula>NOT(ISERROR(SEARCH("Preencha",S73)))</formula>
    </cfRule>
    <cfRule type="cellIs" dxfId="735" priority="275" operator="equal">
      <formula>"Selecione uma opção:"</formula>
    </cfRule>
  </conditionalFormatting>
  <conditionalFormatting sqref="U73:U122">
    <cfRule type="containsText" dxfId="734" priority="272" operator="containsText" text="Preencha">
      <formula>NOT(ISERROR(SEARCH("Preencha",U73)))</formula>
    </cfRule>
    <cfRule type="cellIs" dxfId="733" priority="273" operator="equal">
      <formula>"Selecione uma opção:"</formula>
    </cfRule>
  </conditionalFormatting>
  <conditionalFormatting sqref="T73:T122">
    <cfRule type="containsText" dxfId="732" priority="270" operator="containsText" text="Preencha">
      <formula>NOT(ISERROR(SEARCH("Preencha",T73)))</formula>
    </cfRule>
    <cfRule type="cellIs" dxfId="731" priority="271" operator="equal">
      <formula>"Selecione uma opção:"</formula>
    </cfRule>
  </conditionalFormatting>
  <conditionalFormatting sqref="S15:S64">
    <cfRule type="containsText" dxfId="730" priority="268" operator="containsText" text="Preencha">
      <formula>NOT(ISERROR(SEARCH("Preencha",S15)))</formula>
    </cfRule>
    <cfRule type="cellIs" dxfId="729" priority="269" operator="equal">
      <formula>"Selecione uma opção:"</formula>
    </cfRule>
  </conditionalFormatting>
  <conditionalFormatting sqref="U15:U64">
    <cfRule type="containsText" dxfId="728" priority="266" operator="containsText" text="Preencha">
      <formula>NOT(ISERROR(SEARCH("Preencha",U15)))</formula>
    </cfRule>
    <cfRule type="cellIs" dxfId="727" priority="267" operator="equal">
      <formula>"Selecione uma opção:"</formula>
    </cfRule>
  </conditionalFormatting>
  <conditionalFormatting sqref="T15:T64">
    <cfRule type="containsText" dxfId="726" priority="264" operator="containsText" text="Preencha">
      <formula>NOT(ISERROR(SEARCH("Preencha",T15)))</formula>
    </cfRule>
    <cfRule type="cellIs" dxfId="725" priority="265" operator="equal">
      <formula>"Selecione uma opção:"</formula>
    </cfRule>
  </conditionalFormatting>
  <conditionalFormatting sqref="S190:S199">
    <cfRule type="containsText" dxfId="724" priority="262" operator="containsText" text="Preencha">
      <formula>NOT(ISERROR(SEARCH("Preencha",S190)))</formula>
    </cfRule>
    <cfRule type="cellIs" dxfId="723" priority="263" operator="equal">
      <formula>"Selecione uma opção:"</formula>
    </cfRule>
  </conditionalFormatting>
  <conditionalFormatting sqref="U190:U199">
    <cfRule type="containsText" dxfId="722" priority="260" operator="containsText" text="Preencha">
      <formula>NOT(ISERROR(SEARCH("Preencha",U190)))</formula>
    </cfRule>
    <cfRule type="cellIs" dxfId="721" priority="261" operator="equal">
      <formula>"Selecione uma opção:"</formula>
    </cfRule>
  </conditionalFormatting>
  <conditionalFormatting sqref="T190:T199">
    <cfRule type="containsText" dxfId="720" priority="258" operator="containsText" text="Preencha">
      <formula>NOT(ISERROR(SEARCH("Preencha",T190)))</formula>
    </cfRule>
    <cfRule type="cellIs" dxfId="719" priority="259" operator="equal">
      <formula>"Selecione uma opção:"</formula>
    </cfRule>
  </conditionalFormatting>
  <conditionalFormatting sqref="S208:S227">
    <cfRule type="containsText" dxfId="718" priority="256" operator="containsText" text="Preencha">
      <formula>NOT(ISERROR(SEARCH("Preencha",S208)))</formula>
    </cfRule>
    <cfRule type="cellIs" dxfId="717" priority="257" operator="equal">
      <formula>"Selecione uma opção:"</formula>
    </cfRule>
  </conditionalFormatting>
  <conditionalFormatting sqref="U208:U227">
    <cfRule type="containsText" dxfId="716" priority="254" operator="containsText" text="Preencha">
      <formula>NOT(ISERROR(SEARCH("Preencha",U208)))</formula>
    </cfRule>
    <cfRule type="cellIs" dxfId="715" priority="255" operator="equal">
      <formula>"Selecione uma opção:"</formula>
    </cfRule>
  </conditionalFormatting>
  <conditionalFormatting sqref="T208:T227">
    <cfRule type="containsText" dxfId="714" priority="252" operator="containsText" text="Preencha">
      <formula>NOT(ISERROR(SEARCH("Preencha",T208)))</formula>
    </cfRule>
    <cfRule type="cellIs" dxfId="713" priority="253" operator="equal">
      <formula>"Selecione uma opção:"</formula>
    </cfRule>
  </conditionalFormatting>
  <conditionalFormatting sqref="S236:S255">
    <cfRule type="containsText" dxfId="712" priority="250" operator="containsText" text="Preencha">
      <formula>NOT(ISERROR(SEARCH("Preencha",S236)))</formula>
    </cfRule>
    <cfRule type="cellIs" dxfId="711" priority="251" operator="equal">
      <formula>"Selecione uma opção:"</formula>
    </cfRule>
  </conditionalFormatting>
  <conditionalFormatting sqref="U236:U255">
    <cfRule type="containsText" dxfId="710" priority="248" operator="containsText" text="Preencha">
      <formula>NOT(ISERROR(SEARCH("Preencha",U236)))</formula>
    </cfRule>
    <cfRule type="cellIs" dxfId="709" priority="249" operator="equal">
      <formula>"Selecione uma opção:"</formula>
    </cfRule>
  </conditionalFormatting>
  <conditionalFormatting sqref="T236:T255">
    <cfRule type="containsText" dxfId="708" priority="246" operator="containsText" text="Preencha">
      <formula>NOT(ISERROR(SEARCH("Preencha",T236)))</formula>
    </cfRule>
    <cfRule type="cellIs" dxfId="707" priority="247" operator="equal">
      <formula>"Selecione uma opção:"</formula>
    </cfRule>
  </conditionalFormatting>
  <conditionalFormatting sqref="S264:S299">
    <cfRule type="containsText" dxfId="706" priority="244" operator="containsText" text="Preencha">
      <formula>NOT(ISERROR(SEARCH("Preencha",S264)))</formula>
    </cfRule>
    <cfRule type="cellIs" dxfId="705" priority="245" operator="equal">
      <formula>"Selecione uma opção:"</formula>
    </cfRule>
  </conditionalFormatting>
  <conditionalFormatting sqref="U264:U299">
    <cfRule type="containsText" dxfId="704" priority="242" operator="containsText" text="Preencha">
      <formula>NOT(ISERROR(SEARCH("Preencha",U264)))</formula>
    </cfRule>
    <cfRule type="cellIs" dxfId="703" priority="243" operator="equal">
      <formula>"Selecione uma opção:"</formula>
    </cfRule>
  </conditionalFormatting>
  <conditionalFormatting sqref="T264:T299">
    <cfRule type="containsText" dxfId="702" priority="240" operator="containsText" text="Preencha">
      <formula>NOT(ISERROR(SEARCH("Preencha",T264)))</formula>
    </cfRule>
    <cfRule type="cellIs" dxfId="701" priority="241" operator="equal">
      <formula>"Selecione uma opção:"</formula>
    </cfRule>
  </conditionalFormatting>
  <conditionalFormatting sqref="C70 C69:Q69">
    <cfRule type="containsText" dxfId="700" priority="238" operator="containsText" text="Preencha">
      <formula>NOT(ISERROR(SEARCH("Preencha",C69)))</formula>
    </cfRule>
    <cfRule type="cellIs" dxfId="699" priority="239" operator="equal">
      <formula>"Selecione uma opção:"</formula>
    </cfRule>
  </conditionalFormatting>
  <conditionalFormatting sqref="C128 C127:Q127">
    <cfRule type="containsText" dxfId="698" priority="236" operator="containsText" text="Preencha">
      <formula>NOT(ISERROR(SEARCH("Preencha",C127)))</formula>
    </cfRule>
    <cfRule type="cellIs" dxfId="697" priority="237" operator="equal">
      <formula>"Selecione uma opção:"</formula>
    </cfRule>
  </conditionalFormatting>
  <conditionalFormatting sqref="C131 E131:Q131">
    <cfRule type="containsText" dxfId="696" priority="218" operator="containsText" text="Preencha">
      <formula>NOT(ISERROR(SEARCH("Preencha",C131)))</formula>
    </cfRule>
    <cfRule type="cellIs" dxfId="695" priority="219" operator="equal">
      <formula>"Selecione uma opção:"</formula>
    </cfRule>
  </conditionalFormatting>
  <conditionalFormatting sqref="C73 E73:Q73">
    <cfRule type="containsText" dxfId="694" priority="220" operator="containsText" text="Preencha">
      <formula>NOT(ISERROR(SEARCH("Preencha",C73)))</formula>
    </cfRule>
    <cfRule type="cellIs" dxfId="693" priority="221" operator="equal">
      <formula>"Selecione uma opção:"</formula>
    </cfRule>
  </conditionalFormatting>
  <conditionalFormatting sqref="F38">
    <cfRule type="containsText" dxfId="692" priority="176" operator="containsText" text="Preencha">
      <formula>NOT(ISERROR(SEARCH("Preencha",F38)))</formula>
    </cfRule>
    <cfRule type="cellIs" dxfId="691" priority="177" operator="equal">
      <formula>"Selecione uma opção:"</formula>
    </cfRule>
  </conditionalFormatting>
  <conditionalFormatting sqref="B126:U126">
    <cfRule type="containsText" dxfId="690" priority="174" operator="containsText" text="Preencha">
      <formula>NOT(ISERROR(SEARCH("Preencha",B126)))</formula>
    </cfRule>
    <cfRule type="cellIs" dxfId="689" priority="175" operator="equal">
      <formula>"Selecione uma opção:"</formula>
    </cfRule>
  </conditionalFormatting>
  <conditionalFormatting sqref="V126">
    <cfRule type="containsText" dxfId="688" priority="172" operator="containsText" text="Preencha">
      <formula>NOT(ISERROR(SEARCH("Preencha",V126)))</formula>
    </cfRule>
    <cfRule type="cellIs" dxfId="687" priority="173" operator="equal">
      <formula>"Selecione uma opção:"</formula>
    </cfRule>
  </conditionalFormatting>
  <conditionalFormatting sqref="B185 R185:U185">
    <cfRule type="containsText" dxfId="686" priority="170" operator="containsText" text="Preencha">
      <formula>NOT(ISERROR(SEARCH("Preencha",B185)))</formula>
    </cfRule>
    <cfRule type="cellIs" dxfId="685" priority="171" operator="equal">
      <formula>"Selecione uma opção:"</formula>
    </cfRule>
  </conditionalFormatting>
  <conditionalFormatting sqref="V185">
    <cfRule type="containsText" dxfId="684" priority="168" operator="containsText" text="Preencha">
      <formula>NOT(ISERROR(SEARCH("Preencha",V185)))</formula>
    </cfRule>
    <cfRule type="cellIs" dxfId="683" priority="169" operator="equal">
      <formula>"Selecione uma opção:"</formula>
    </cfRule>
  </conditionalFormatting>
  <conditionalFormatting sqref="B203 R203:V203">
    <cfRule type="containsText" dxfId="682" priority="166" operator="containsText" text="Preencha">
      <formula>NOT(ISERROR(SEARCH("Preencha",B203)))</formula>
    </cfRule>
    <cfRule type="cellIs" dxfId="681" priority="167" operator="equal">
      <formula>"Selecione uma opção:"</formula>
    </cfRule>
  </conditionalFormatting>
  <conditionalFormatting sqref="B231 R231:V231">
    <cfRule type="containsText" dxfId="680" priority="164" operator="containsText" text="Preencha">
      <formula>NOT(ISERROR(SEARCH("Preencha",B231)))</formula>
    </cfRule>
    <cfRule type="cellIs" dxfId="679" priority="165" operator="equal">
      <formula>"Selecione uma opção:"</formula>
    </cfRule>
  </conditionalFormatting>
  <conditionalFormatting sqref="B259 R259:V259">
    <cfRule type="containsText" dxfId="678" priority="162" operator="containsText" text="Preencha">
      <formula>NOT(ISERROR(SEARCH("Preencha",B259)))</formula>
    </cfRule>
    <cfRule type="cellIs" dxfId="677" priority="163" operator="equal">
      <formula>"Selecione uma opção:"</formula>
    </cfRule>
  </conditionalFormatting>
  <conditionalFormatting sqref="S300:T300">
    <cfRule type="containsText" dxfId="676" priority="149" operator="containsText" text="Preencha">
      <formula>NOT(ISERROR(SEARCH("Preencha",S300)))</formula>
    </cfRule>
    <cfRule type="cellIs" dxfId="675" priority="150" operator="equal">
      <formula>"Selecione uma opção:"</formula>
    </cfRule>
  </conditionalFormatting>
  <conditionalFormatting sqref="S256:T256">
    <cfRule type="containsText" dxfId="674" priority="147" operator="containsText" text="Preencha">
      <formula>NOT(ISERROR(SEARCH("Preencha",S256)))</formula>
    </cfRule>
    <cfRule type="cellIs" dxfId="673" priority="148" operator="equal">
      <formula>"Selecione uma opção:"</formula>
    </cfRule>
  </conditionalFormatting>
  <conditionalFormatting sqref="S200:T200">
    <cfRule type="containsText" dxfId="672" priority="145" operator="containsText" text="Preencha">
      <formula>NOT(ISERROR(SEARCH("Preencha",S200)))</formula>
    </cfRule>
    <cfRule type="cellIs" dxfId="671" priority="146" operator="equal">
      <formula>"Selecione uma opção:"</formula>
    </cfRule>
  </conditionalFormatting>
  <conditionalFormatting sqref="D5">
    <cfRule type="cellIs" dxfId="670" priority="144" operator="equal">
      <formula>0</formula>
    </cfRule>
  </conditionalFormatting>
  <conditionalFormatting sqref="C74:C122">
    <cfRule type="containsText" dxfId="669" priority="137" operator="containsText" text="Preencha">
      <formula>NOT(ISERROR(SEARCH("Preencha",C74)))</formula>
    </cfRule>
    <cfRule type="cellIs" dxfId="668" priority="138" operator="equal">
      <formula>"Selecione uma opção:"</formula>
    </cfRule>
  </conditionalFormatting>
  <conditionalFormatting sqref="C257:Q257 C200:Q201 C182:Q183">
    <cfRule type="containsText" dxfId="667" priority="135" operator="containsText" text="Preencha">
      <formula>NOT(ISERROR(SEARCH("Preencha",C182)))</formula>
    </cfRule>
    <cfRule type="cellIs" dxfId="666" priority="136" operator="equal">
      <formula>"Selecione uma opção:"</formula>
    </cfRule>
  </conditionalFormatting>
  <conditionalFormatting sqref="C188:Q188">
    <cfRule type="containsText" dxfId="665" priority="133" operator="containsText" text="Preencha">
      <formula>NOT(ISERROR(SEARCH("Preencha",C188)))</formula>
    </cfRule>
    <cfRule type="cellIs" dxfId="664" priority="134" operator="equal">
      <formula>"Selecione uma opção:"</formula>
    </cfRule>
  </conditionalFormatting>
  <conditionalFormatting sqref="C184:Q184">
    <cfRule type="containsText" dxfId="663" priority="131" operator="containsText" text="Preencha">
      <formula>NOT(ISERROR(SEARCH("Preencha",C184)))</formula>
    </cfRule>
    <cfRule type="cellIs" dxfId="662" priority="132" operator="equal">
      <formula>"Selecione uma opção:"</formula>
    </cfRule>
  </conditionalFormatting>
  <conditionalFormatting sqref="C202:Q202">
    <cfRule type="containsText" dxfId="661" priority="125" operator="containsText" text="Preencha">
      <formula>NOT(ISERROR(SEARCH("Preencha",C202)))</formula>
    </cfRule>
    <cfRule type="cellIs" dxfId="660" priority="126" operator="equal">
      <formula>"Selecione uma opção:"</formula>
    </cfRule>
  </conditionalFormatting>
  <conditionalFormatting sqref="N227:Q227 C228:Q229">
    <cfRule type="containsText" dxfId="659" priority="129" operator="containsText" text="Preencha">
      <formula>NOT(ISERROR(SEARCH("Preencha",C227)))</formula>
    </cfRule>
    <cfRule type="cellIs" dxfId="658" priority="130" operator="equal">
      <formula>"Selecione uma opção:"</formula>
    </cfRule>
  </conditionalFormatting>
  <conditionalFormatting sqref="C206:Q206">
    <cfRule type="containsText" dxfId="657" priority="127" operator="containsText" text="Preencha">
      <formula>NOT(ISERROR(SEARCH("Preencha",C206)))</formula>
    </cfRule>
    <cfRule type="cellIs" dxfId="656" priority="128" operator="equal">
      <formula>"Selecione uma opção:"</formula>
    </cfRule>
  </conditionalFormatting>
  <conditionalFormatting sqref="G227">
    <cfRule type="containsText" dxfId="655" priority="123" operator="containsText" text="Preencha">
      <formula>NOT(ISERROR(SEARCH("Preencha",G227)))</formula>
    </cfRule>
    <cfRule type="cellIs" dxfId="654" priority="124" operator="equal">
      <formula>"Selecione uma opção:"</formula>
    </cfRule>
  </conditionalFormatting>
  <conditionalFormatting sqref="C230:Q230">
    <cfRule type="containsText" dxfId="653" priority="119" operator="containsText" text="Preencha">
      <formula>NOT(ISERROR(SEARCH("Preencha",C230)))</formula>
    </cfRule>
    <cfRule type="cellIs" dxfId="652" priority="120" operator="equal">
      <formula>"Selecione uma opção:"</formula>
    </cfRule>
  </conditionalFormatting>
  <conditionalFormatting sqref="C234:Q234">
    <cfRule type="containsText" dxfId="651" priority="121" operator="containsText" text="Preencha">
      <formula>NOT(ISERROR(SEARCH("Preencha",C234)))</formula>
    </cfRule>
    <cfRule type="cellIs" dxfId="650" priority="122" operator="equal">
      <formula>"Selecione uma opção:"</formula>
    </cfRule>
  </conditionalFormatting>
  <conditionalFormatting sqref="C258:Q258">
    <cfRule type="containsText" dxfId="649" priority="113" operator="containsText" text="Preencha">
      <formula>NOT(ISERROR(SEARCH("Preencha",C258)))</formula>
    </cfRule>
    <cfRule type="cellIs" dxfId="648" priority="114" operator="equal">
      <formula>"Selecione uma opção:"</formula>
    </cfRule>
  </conditionalFormatting>
  <conditionalFormatting sqref="C300:I300">
    <cfRule type="containsText" dxfId="647" priority="117" operator="containsText" text="Preencha">
      <formula>NOT(ISERROR(SEARCH("Preencha",C300)))</formula>
    </cfRule>
    <cfRule type="cellIs" dxfId="646" priority="118" operator="equal">
      <formula>"Selecione uma opção:"</formula>
    </cfRule>
  </conditionalFormatting>
  <conditionalFormatting sqref="C262:Q262">
    <cfRule type="containsText" dxfId="645" priority="115" operator="containsText" text="Preencha">
      <formula>NOT(ISERROR(SEARCH("Preencha",C262)))</formula>
    </cfRule>
    <cfRule type="cellIs" dxfId="644" priority="116" operator="equal">
      <formula>"Selecione uma opção:"</formula>
    </cfRule>
  </conditionalFormatting>
  <conditionalFormatting sqref="C187 C186:Q186">
    <cfRule type="containsText" dxfId="643" priority="111" operator="containsText" text="Preencha">
      <formula>NOT(ISERROR(SEARCH("Preencha",C186)))</formula>
    </cfRule>
    <cfRule type="cellIs" dxfId="642" priority="112" operator="equal">
      <formula>"Selecione uma opção:"</formula>
    </cfRule>
  </conditionalFormatting>
  <conditionalFormatting sqref="C204:Q204">
    <cfRule type="containsText" dxfId="641" priority="109" operator="containsText" text="Preencha">
      <formula>NOT(ISERROR(SEARCH("Preencha",C204)))</formula>
    </cfRule>
    <cfRule type="cellIs" dxfId="640" priority="110" operator="equal">
      <formula>"Selecione uma opção:"</formula>
    </cfRule>
  </conditionalFormatting>
  <conditionalFormatting sqref="C233 C232:Q232">
    <cfRule type="containsText" dxfId="639" priority="107" operator="containsText" text="Preencha">
      <formula>NOT(ISERROR(SEARCH("Preencha",C232)))</formula>
    </cfRule>
    <cfRule type="cellIs" dxfId="638" priority="108" operator="equal">
      <formula>"Selecione uma opção:"</formula>
    </cfRule>
  </conditionalFormatting>
  <conditionalFormatting sqref="C261 C260:Q260">
    <cfRule type="containsText" dxfId="637" priority="105" operator="containsText" text="Preencha">
      <formula>NOT(ISERROR(SEARCH("Preencha",C260)))</formula>
    </cfRule>
    <cfRule type="cellIs" dxfId="636" priority="106" operator="equal">
      <formula>"Selecione uma opção:"</formula>
    </cfRule>
  </conditionalFormatting>
  <conditionalFormatting sqref="I191:I199">
    <cfRule type="containsText" dxfId="635" priority="99" operator="containsText" text="Preencha">
      <formula>NOT(ISERROR(SEARCH("Preencha",I191)))</formula>
    </cfRule>
    <cfRule type="cellIs" dxfId="634" priority="100" operator="equal">
      <formula>"Selecione uma opção:"</formula>
    </cfRule>
  </conditionalFormatting>
  <conditionalFormatting sqref="E190 G190:H190 C191:C199 E191:H199 K199:Q199 N190:Q198">
    <cfRule type="containsText" dxfId="633" priority="103" operator="containsText" text="Preencha">
      <formula>NOT(ISERROR(SEARCH("Preencha",C190)))</formula>
    </cfRule>
    <cfRule type="cellIs" dxfId="632" priority="104" operator="equal">
      <formula>"Selecione uma opção:"</formula>
    </cfRule>
  </conditionalFormatting>
  <conditionalFormatting sqref="C190 I190">
    <cfRule type="containsText" dxfId="631" priority="101" operator="containsText" text="Preencha">
      <formula>NOT(ISERROR(SEARCH("Preencha",C190)))</formula>
    </cfRule>
    <cfRule type="cellIs" dxfId="630" priority="102" operator="equal">
      <formula>"Selecione uma opção:"</formula>
    </cfRule>
  </conditionalFormatting>
  <conditionalFormatting sqref="G216:H226 N216:Q226 C216:C227">
    <cfRule type="containsText" dxfId="629" priority="89" operator="containsText" text="Preencha">
      <formula>NOT(ISERROR(SEARCH("Preencha",C216)))</formula>
    </cfRule>
    <cfRule type="cellIs" dxfId="628" priority="90" operator="equal">
      <formula>"Selecione uma opção:"</formula>
    </cfRule>
  </conditionalFormatting>
  <conditionalFormatting sqref="I216:I226">
    <cfRule type="containsText" dxfId="627" priority="87" operator="containsText" text="Preencha">
      <formula>NOT(ISERROR(SEARCH("Preencha",I216)))</formula>
    </cfRule>
    <cfRule type="cellIs" dxfId="626" priority="88" operator="equal">
      <formula>"Selecione uma opção:"</formula>
    </cfRule>
  </conditionalFormatting>
  <conditionalFormatting sqref="C256:Q256 N255:Q255">
    <cfRule type="containsText" dxfId="625" priority="85" operator="containsText" text="Preencha">
      <formula>NOT(ISERROR(SEARCH("Preencha",C255)))</formula>
    </cfRule>
    <cfRule type="cellIs" dxfId="624" priority="86" operator="equal">
      <formula>"Selecione uma opção:"</formula>
    </cfRule>
  </conditionalFormatting>
  <conditionalFormatting sqref="I209:I215">
    <cfRule type="containsText" dxfId="623" priority="93" operator="containsText" text="Preencha">
      <formula>NOT(ISERROR(SEARCH("Preencha",I209)))</formula>
    </cfRule>
    <cfRule type="cellIs" dxfId="622" priority="94" operator="equal">
      <formula>"Selecione uma opção:"</formula>
    </cfRule>
  </conditionalFormatting>
  <conditionalFormatting sqref="E208 G208:H208 C209:C215 E209:H210 N208:Q215 G211:H215 E211:F227">
    <cfRule type="containsText" dxfId="621" priority="97" operator="containsText" text="Preencha">
      <formula>NOT(ISERROR(SEARCH("Preencha",C208)))</formula>
    </cfRule>
    <cfRule type="cellIs" dxfId="620" priority="98" operator="equal">
      <formula>"Selecione uma opção:"</formula>
    </cfRule>
  </conditionalFormatting>
  <conditionalFormatting sqref="C208 I208">
    <cfRule type="containsText" dxfId="619" priority="95" operator="containsText" text="Preencha">
      <formula>NOT(ISERROR(SEARCH("Preencha",C208)))</formula>
    </cfRule>
    <cfRule type="cellIs" dxfId="618" priority="96" operator="equal">
      <formula>"Selecione uma opção:"</formula>
    </cfRule>
  </conditionalFormatting>
  <conditionalFormatting sqref="C205">
    <cfRule type="containsText" dxfId="617" priority="91" operator="containsText" text="Preencha">
      <formula>NOT(ISERROR(SEARCH("Preencha",C205)))</formula>
    </cfRule>
    <cfRule type="cellIs" dxfId="616" priority="92" operator="equal">
      <formula>"Selecione uma opção:"</formula>
    </cfRule>
  </conditionalFormatting>
  <conditionalFormatting sqref="G255">
    <cfRule type="containsText" dxfId="615" priority="83" operator="containsText" text="Preencha">
      <formula>NOT(ISERROR(SEARCH("Preencha",G255)))</formula>
    </cfRule>
    <cfRule type="cellIs" dxfId="614" priority="84" operator="equal">
      <formula>"Selecione uma opção:"</formula>
    </cfRule>
  </conditionalFormatting>
  <conditionalFormatting sqref="I237:I243">
    <cfRule type="containsText" dxfId="613" priority="77" operator="containsText" text="Preencha">
      <formula>NOT(ISERROR(SEARCH("Preencha",I237)))</formula>
    </cfRule>
    <cfRule type="cellIs" dxfId="612" priority="78" operator="equal">
      <formula>"Selecione uma opção:"</formula>
    </cfRule>
  </conditionalFormatting>
  <conditionalFormatting sqref="E236 G236:H236 C237:C243 E237:H238 N236:Q243 G239:H243 E239:F255">
    <cfRule type="containsText" dxfId="611" priority="81" operator="containsText" text="Preencha">
      <formula>NOT(ISERROR(SEARCH("Preencha",C236)))</formula>
    </cfRule>
    <cfRule type="cellIs" dxfId="610" priority="82" operator="equal">
      <formula>"Selecione uma opção:"</formula>
    </cfRule>
  </conditionalFormatting>
  <conditionalFormatting sqref="C236 I236">
    <cfRule type="containsText" dxfId="609" priority="79" operator="containsText" text="Preencha">
      <formula>NOT(ISERROR(SEARCH("Preencha",C236)))</formula>
    </cfRule>
    <cfRule type="cellIs" dxfId="608" priority="80" operator="equal">
      <formula>"Selecione uma opção:"</formula>
    </cfRule>
  </conditionalFormatting>
  <conditionalFormatting sqref="I244:I254">
    <cfRule type="containsText" dxfId="607" priority="73" operator="containsText" text="Preencha">
      <formula>NOT(ISERROR(SEARCH("Preencha",I244)))</formula>
    </cfRule>
    <cfRule type="cellIs" dxfId="606" priority="74" operator="equal">
      <formula>"Selecione uma opção:"</formula>
    </cfRule>
  </conditionalFormatting>
  <conditionalFormatting sqref="G244:H254 N244:Q254 C244:C255">
    <cfRule type="containsText" dxfId="605" priority="75" operator="containsText" text="Preencha">
      <formula>NOT(ISERROR(SEARCH("Preencha",C244)))</formula>
    </cfRule>
    <cfRule type="cellIs" dxfId="604" priority="76" operator="equal">
      <formula>"Selecione uma opção:"</formula>
    </cfRule>
  </conditionalFormatting>
  <conditionalFormatting sqref="I264">
    <cfRule type="containsText" dxfId="603" priority="63" operator="containsText" text="Preencha">
      <formula>NOT(ISERROR(SEARCH("Preencha",I264)))</formula>
    </cfRule>
    <cfRule type="cellIs" dxfId="602" priority="64" operator="equal">
      <formula>"Selecione uma opção:"</formula>
    </cfRule>
  </conditionalFormatting>
  <conditionalFormatting sqref="N272:Q282">
    <cfRule type="containsText" dxfId="601" priority="67" operator="containsText" text="Preencha">
      <formula>NOT(ISERROR(SEARCH("Preencha",N272)))</formula>
    </cfRule>
    <cfRule type="cellIs" dxfId="600" priority="68" operator="equal">
      <formula>"Selecione uma opção:"</formula>
    </cfRule>
  </conditionalFormatting>
  <conditionalFormatting sqref="N264:Q271 C265:C299">
    <cfRule type="containsText" dxfId="599" priority="71" operator="containsText" text="Preencha">
      <formula>NOT(ISERROR(SEARCH("Preencha",C264)))</formula>
    </cfRule>
    <cfRule type="cellIs" dxfId="598" priority="72" operator="equal">
      <formula>"Selecione uma opção:"</formula>
    </cfRule>
  </conditionalFormatting>
  <conditionalFormatting sqref="C264">
    <cfRule type="containsText" dxfId="597" priority="69" operator="containsText" text="Preencha">
      <formula>NOT(ISERROR(SEARCH("Preencha",C264)))</formula>
    </cfRule>
    <cfRule type="cellIs" dxfId="596" priority="70" operator="equal">
      <formula>"Selecione uma opção:"</formula>
    </cfRule>
  </conditionalFormatting>
  <conditionalFormatting sqref="N283:Q299">
    <cfRule type="containsText" dxfId="595" priority="65" operator="containsText" text="Preencha">
      <formula>NOT(ISERROR(SEARCH("Preencha",N283)))</formula>
    </cfRule>
    <cfRule type="cellIs" dxfId="594" priority="66" operator="equal">
      <formula>"Selecione uma opção:"</formula>
    </cfRule>
  </conditionalFormatting>
  <conditionalFormatting sqref="I265:I299">
    <cfRule type="containsText" dxfId="593" priority="61" operator="containsText" text="Preencha">
      <formula>NOT(ISERROR(SEARCH("Preencha",I265)))</formula>
    </cfRule>
    <cfRule type="cellIs" dxfId="592" priority="62" operator="equal">
      <formula>"Selecione uma opção:"</formula>
    </cfRule>
  </conditionalFormatting>
  <conditionalFormatting sqref="J300:Q300">
    <cfRule type="containsText" dxfId="591" priority="59" operator="containsText" text="Preencha">
      <formula>NOT(ISERROR(SEARCH("Preencha",J300)))</formula>
    </cfRule>
    <cfRule type="cellIs" dxfId="590" priority="60" operator="equal">
      <formula>"Selecione uma opção:"</formula>
    </cfRule>
  </conditionalFormatting>
  <conditionalFormatting sqref="C185:Q185">
    <cfRule type="containsText" dxfId="589" priority="57" operator="containsText" text="Preencha">
      <formula>NOT(ISERROR(SEARCH("Preencha",C185)))</formula>
    </cfRule>
    <cfRule type="cellIs" dxfId="588" priority="58" operator="equal">
      <formula>"Selecione uma opção:"</formula>
    </cfRule>
  </conditionalFormatting>
  <conditionalFormatting sqref="C203:Q203">
    <cfRule type="containsText" dxfId="587" priority="55" operator="containsText" text="Preencha">
      <formula>NOT(ISERROR(SEARCH("Preencha",C203)))</formula>
    </cfRule>
    <cfRule type="cellIs" dxfId="586" priority="56" operator="equal">
      <formula>"Selecione uma opção:"</formula>
    </cfRule>
  </conditionalFormatting>
  <conditionalFormatting sqref="C231:Q231">
    <cfRule type="containsText" dxfId="585" priority="53" operator="containsText" text="Preencha">
      <formula>NOT(ISERROR(SEARCH("Preencha",C231)))</formula>
    </cfRule>
    <cfRule type="cellIs" dxfId="584" priority="54" operator="equal">
      <formula>"Selecione uma opção:"</formula>
    </cfRule>
  </conditionalFormatting>
  <conditionalFormatting sqref="C259:Q259">
    <cfRule type="containsText" dxfId="583" priority="51" operator="containsText" text="Preencha">
      <formula>NOT(ISERROR(SEARCH("Preencha",C259)))</formula>
    </cfRule>
    <cfRule type="cellIs" dxfId="582" priority="52" operator="equal">
      <formula>"Selecione uma opção:"</formula>
    </cfRule>
  </conditionalFormatting>
  <conditionalFormatting sqref="C132:C181 E132:H181 K132:P181">
    <cfRule type="containsText" dxfId="581" priority="49" operator="containsText" text="Preencha">
      <formula>NOT(ISERROR(SEARCH("Preencha",C132)))</formula>
    </cfRule>
    <cfRule type="cellIs" dxfId="580" priority="50" operator="equal">
      <formula>"Selecione uma opção:"</formula>
    </cfRule>
  </conditionalFormatting>
  <conditionalFormatting sqref="I181">
    <cfRule type="containsText" dxfId="579" priority="47" operator="containsText" text="Preencha">
      <formula>NOT(ISERROR(SEARCH("Preencha",I181)))</formula>
    </cfRule>
    <cfRule type="cellIs" dxfId="578" priority="48" operator="equal">
      <formula>"Selecione uma opção:"</formula>
    </cfRule>
  </conditionalFormatting>
  <conditionalFormatting sqref="I132:I180">
    <cfRule type="containsText" dxfId="577" priority="45" operator="containsText" text="Preencha">
      <formula>NOT(ISERROR(SEARCH("Preencha",I132)))</formula>
    </cfRule>
    <cfRule type="cellIs" dxfId="576" priority="46" operator="equal">
      <formula>"Selecione uma opção:"</formula>
    </cfRule>
  </conditionalFormatting>
  <conditionalFormatting sqref="Q132:Q181">
    <cfRule type="containsText" dxfId="575" priority="33" operator="containsText" text="Preencha">
      <formula>NOT(ISERROR(SEARCH("Preencha",Q132)))</formula>
    </cfRule>
    <cfRule type="cellIs" dxfId="574" priority="34" operator="equal">
      <formula>"Selecione uma opção:"</formula>
    </cfRule>
  </conditionalFormatting>
  <conditionalFormatting sqref="C65:Q65">
    <cfRule type="containsText" dxfId="573" priority="31" operator="containsText" text="Preencha">
      <formula>NOT(ISERROR(SEARCH("Preencha",C65)))</formula>
    </cfRule>
    <cfRule type="cellIs" dxfId="572" priority="32" operator="equal">
      <formula>"Selecione uma opção:"</formula>
    </cfRule>
  </conditionalFormatting>
  <conditionalFormatting sqref="E39">
    <cfRule type="containsText" dxfId="571" priority="29" operator="containsText" text="Preencha">
      <formula>NOT(ISERROR(SEARCH("Preencha",E39)))</formula>
    </cfRule>
    <cfRule type="cellIs" dxfId="570" priority="30" operator="equal">
      <formula>"Selecione uma opção:"</formula>
    </cfRule>
  </conditionalFormatting>
  <conditionalFormatting sqref="C40:E64">
    <cfRule type="containsText" dxfId="569" priority="27" operator="containsText" text="Preencha">
      <formula>NOT(ISERROR(SEARCH("Preencha",C40)))</formula>
    </cfRule>
    <cfRule type="cellIs" dxfId="568" priority="28" operator="equal">
      <formula>"Selecione uma opção:"</formula>
    </cfRule>
  </conditionalFormatting>
  <conditionalFormatting sqref="C40:C64 I40:I64">
    <cfRule type="containsText" dxfId="567" priority="25" operator="containsText" text="Preencha">
      <formula>NOT(ISERROR(SEARCH("Preencha",C40)))</formula>
    </cfRule>
    <cfRule type="cellIs" dxfId="566" priority="26" operator="equal">
      <formula>"Selecione uma opção:"</formula>
    </cfRule>
  </conditionalFormatting>
  <conditionalFormatting sqref="F40:F64">
    <cfRule type="containsText" dxfId="565" priority="23" operator="containsText" text="Preencha">
      <formula>NOT(ISERROR(SEARCH("Preencha",F40)))</formula>
    </cfRule>
    <cfRule type="cellIs" dxfId="564" priority="24" operator="equal">
      <formula>"Selecione uma opção:"</formula>
    </cfRule>
  </conditionalFormatting>
  <conditionalFormatting sqref="J40:J64">
    <cfRule type="containsText" dxfId="563" priority="21" operator="containsText" text="Preencha">
      <formula>NOT(ISERROR(SEARCH("Preencha",J40)))</formula>
    </cfRule>
    <cfRule type="cellIs" dxfId="562" priority="22" operator="equal">
      <formula>"Selecione uma opção:"</formula>
    </cfRule>
  </conditionalFormatting>
  <conditionalFormatting sqref="J40:J64">
    <cfRule type="cellIs" dxfId="561" priority="20" operator="equal">
      <formula>0</formula>
    </cfRule>
  </conditionalFormatting>
  <conditionalFormatting sqref="J38:Q38">
    <cfRule type="containsText" dxfId="560" priority="18" operator="containsText" text="Preencha">
      <formula>NOT(ISERROR(SEARCH("Preencha",J38)))</formula>
    </cfRule>
    <cfRule type="cellIs" dxfId="559" priority="19" operator="equal">
      <formula>"Selecione uma opção:"</formula>
    </cfRule>
  </conditionalFormatting>
  <conditionalFormatting sqref="C15:E37">
    <cfRule type="containsText" dxfId="558" priority="16" operator="containsText" text="Preencha">
      <formula>NOT(ISERROR(SEARCH("Preencha",C15)))</formula>
    </cfRule>
    <cfRule type="cellIs" dxfId="557" priority="17" operator="equal">
      <formula>"Selecione uma opção:"</formula>
    </cfRule>
  </conditionalFormatting>
  <conditionalFormatting sqref="F15 I15 C15">
    <cfRule type="containsText" dxfId="556" priority="14" operator="containsText" text="Preencha">
      <formula>NOT(ISERROR(SEARCH("Preencha",C15)))</formula>
    </cfRule>
    <cfRule type="cellIs" dxfId="555" priority="15" operator="equal">
      <formula>"Selecione uma opção:"</formula>
    </cfRule>
  </conditionalFormatting>
  <conditionalFormatting sqref="I16:I37 C16:C37">
    <cfRule type="containsText" dxfId="554" priority="12" operator="containsText" text="Preencha">
      <formula>NOT(ISERROR(SEARCH("Preencha",C16)))</formula>
    </cfRule>
    <cfRule type="cellIs" dxfId="553" priority="13" operator="equal">
      <formula>"Selecione uma opção:"</formula>
    </cfRule>
  </conditionalFormatting>
  <conditionalFormatting sqref="F16:F37">
    <cfRule type="containsText" dxfId="552" priority="10" operator="containsText" text="Preencha">
      <formula>NOT(ISERROR(SEARCH("Preencha",F16)))</formula>
    </cfRule>
    <cfRule type="cellIs" dxfId="551" priority="11" operator="equal">
      <formula>"Selecione uma opção:"</formula>
    </cfRule>
  </conditionalFormatting>
  <conditionalFormatting sqref="J15">
    <cfRule type="containsText" dxfId="550" priority="8" operator="containsText" text="Preencha">
      <formula>NOT(ISERROR(SEARCH("Preencha",J15)))</formula>
    </cfRule>
    <cfRule type="cellIs" dxfId="549" priority="9" operator="equal">
      <formula>"Selecione uma opção:"</formula>
    </cfRule>
  </conditionalFormatting>
  <conditionalFormatting sqref="J16:J37">
    <cfRule type="containsText" dxfId="548" priority="6" operator="containsText" text="Preencha">
      <formula>NOT(ISERROR(SEARCH("Preencha",J16)))</formula>
    </cfRule>
    <cfRule type="cellIs" dxfId="547" priority="7" operator="equal">
      <formula>"Selecione uma opção:"</formula>
    </cfRule>
  </conditionalFormatting>
  <conditionalFormatting sqref="J15:J37">
    <cfRule type="cellIs" dxfId="546" priority="5" operator="equal">
      <formula>0</formula>
    </cfRule>
  </conditionalFormatting>
  <conditionalFormatting sqref="J15">
    <cfRule type="containsText" dxfId="545" priority="3" operator="containsText" text="Preencha">
      <formula>NOT(ISERROR(SEARCH("Preencha",J15)))</formula>
    </cfRule>
    <cfRule type="cellIs" dxfId="544" priority="4" operator="equal">
      <formula>"Selecione uma opção:"</formula>
    </cfRule>
  </conditionalFormatting>
  <conditionalFormatting sqref="J15">
    <cfRule type="containsText" dxfId="543" priority="1" operator="containsText" text="Preencha">
      <formula>NOT(ISERROR(SEARCH("Preencha",J15)))</formula>
    </cfRule>
    <cfRule type="cellIs" dxfId="542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2DF1C746-F432-49D6-9C7E-2153A48AD85D}">
      <formula1>0</formula1>
      <formula2>1000</formula2>
    </dataValidation>
    <dataValidation type="list" allowBlank="1" showInputMessage="1" showErrorMessage="1" sqref="H40:H64" xr:uid="{E33243CC-9664-4089-AF03-3A14898FEB96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77957ED-1C93-45B4-8CEB-4DB3AC367D16}">
          <x14:formula1>
            <xm:f>OFFSET('Calculo Taxa RH'!$C$10,0,0,COUNTA('Calculo Taxa RH'!$C$10:$C$104),1)</xm:f>
          </x14:formula1>
          <xm:sqref>I264:I299 F15:G15 F38:G38</xm:sqref>
        </x14:dataValidation>
        <x14:dataValidation type="list" allowBlank="1" showInputMessage="1" showErrorMessage="1" xr:uid="{F36BC4AD-EDE3-428C-95CA-A4202AF17126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0693A87E-CA01-4113-A50C-6838FB25B176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3" tint="0.59999389629810485"/>
  </sheetPr>
  <dimension ref="B1:V606"/>
  <sheetViews>
    <sheetView showGridLines="0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(VLOOKUP(F18&amp;H18,'Calculo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18"/>
      <c r="K64" s="219"/>
      <c r="L64" s="219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541" priority="358" operator="containsText" text="Preencha">
      <formula>NOT(ISERROR(SEARCH("Preencha",B1)))</formula>
    </cfRule>
    <cfRule type="cellIs" dxfId="540" priority="359" operator="equal">
      <formula>"Selecione uma opção:"</formula>
    </cfRule>
  </conditionalFormatting>
  <conditionalFormatting sqref="C9:Q9">
    <cfRule type="containsText" dxfId="539" priority="356" operator="containsText" text="Preencha">
      <formula>NOT(ISERROR(SEARCH("Preencha",C9)))</formula>
    </cfRule>
    <cfRule type="cellIs" dxfId="538" priority="357" operator="equal">
      <formula>"Selecione uma opção:"</formula>
    </cfRule>
  </conditionalFormatting>
  <conditionalFormatting sqref="B3 R3:U3 B4:U8">
    <cfRule type="containsText" dxfId="537" priority="354" operator="containsText" text="Preencha">
      <formula>NOT(ISERROR(SEARCH("Preencha",B3)))</formula>
    </cfRule>
    <cfRule type="cellIs" dxfId="536" priority="355" operator="equal">
      <formula>"Selecione uma opção:"</formula>
    </cfRule>
  </conditionalFormatting>
  <conditionalFormatting sqref="C3:Q3">
    <cfRule type="containsText" dxfId="535" priority="352" operator="containsText" text="Preencha">
      <formula>NOT(ISERROR(SEARCH("Preencha",C3)))</formula>
    </cfRule>
    <cfRule type="cellIs" dxfId="534" priority="353" operator="equal">
      <formula>"Selecione uma opção:"</formula>
    </cfRule>
  </conditionalFormatting>
  <conditionalFormatting sqref="I38 C38">
    <cfRule type="containsText" dxfId="533" priority="344" operator="containsText" text="Preencha">
      <formula>NOT(ISERROR(SEARCH("Preencha",C38)))</formula>
    </cfRule>
    <cfRule type="cellIs" dxfId="532" priority="345" operator="equal">
      <formula>"Selecione uma opção:"</formula>
    </cfRule>
  </conditionalFormatting>
  <conditionalFormatting sqref="B130 B125 B129:R129 R130 R125:U125 R127:U128 B127:B128">
    <cfRule type="containsText" dxfId="531" priority="348" operator="containsText" text="Preencha">
      <formula>NOT(ISERROR(SEARCH("Preencha",B125)))</formula>
    </cfRule>
    <cfRule type="cellIs" dxfId="530" priority="349" operator="equal">
      <formula>"Selecione uma opção:"</formula>
    </cfRule>
  </conditionalFormatting>
  <conditionalFormatting sqref="I122 B123:U124">
    <cfRule type="containsText" dxfId="529" priority="342" operator="containsText" text="Preencha">
      <formula>NOT(ISERROR(SEARCH("Preencha",B122)))</formula>
    </cfRule>
    <cfRule type="cellIs" dxfId="528" priority="343" operator="equal">
      <formula>"Selecione uma opção:"</formula>
    </cfRule>
  </conditionalFormatting>
  <conditionalFormatting sqref="C125:Q125">
    <cfRule type="containsText" dxfId="527" priority="346" operator="containsText" text="Preencha">
      <formula>NOT(ISERROR(SEARCH("Preencha",C125)))</formula>
    </cfRule>
    <cfRule type="cellIs" dxfId="526" priority="347" operator="equal">
      <formula>"Selecione uma opção:"</formula>
    </cfRule>
  </conditionalFormatting>
  <conditionalFormatting sqref="C67:Q67">
    <cfRule type="containsText" dxfId="525" priority="338" operator="containsText" text="Preencha">
      <formula>NOT(ISERROR(SEARCH("Preencha",C67)))</formula>
    </cfRule>
    <cfRule type="cellIs" dxfId="524" priority="339" operator="equal">
      <formula>"Selecione uma opção:"</formula>
    </cfRule>
  </conditionalFormatting>
  <conditionalFormatting sqref="B67 B71:R71 B70 R72 B72 R67:U67 B68:U68 R70:U70">
    <cfRule type="containsText" dxfId="523" priority="340" operator="containsText" text="Preencha">
      <formula>NOT(ISERROR(SEARCH("Preencha",B67)))</formula>
    </cfRule>
    <cfRule type="cellIs" dxfId="522" priority="341" operator="equal">
      <formula>"Selecione uma opção:"</formula>
    </cfRule>
  </conditionalFormatting>
  <conditionalFormatting sqref="B184 R184:U184 R186:U187 B186:B189 R188:R189">
    <cfRule type="containsText" dxfId="521" priority="336" operator="containsText" text="Preencha">
      <formula>NOT(ISERROR(SEARCH("Preencha",B184)))</formula>
    </cfRule>
    <cfRule type="cellIs" dxfId="520" priority="337" operator="equal">
      <formula>"Selecione uma opção:"</formula>
    </cfRule>
  </conditionalFormatting>
  <conditionalFormatting sqref="B208">
    <cfRule type="containsText" dxfId="519" priority="332" operator="containsText" text="Preencha">
      <formula>NOT(ISERROR(SEARCH("Preencha",B208)))</formula>
    </cfRule>
    <cfRule type="cellIs" dxfId="518" priority="333" operator="equal">
      <formula>"Selecione uma opção:"</formula>
    </cfRule>
  </conditionalFormatting>
  <conditionalFormatting sqref="R208:R227 B228:B229 R228:U229">
    <cfRule type="containsText" dxfId="517" priority="330" operator="containsText" text="Preencha">
      <formula>NOT(ISERROR(SEARCH("Preencha",B208)))</formula>
    </cfRule>
    <cfRule type="cellIs" dxfId="516" priority="331" operator="equal">
      <formula>"Selecione uma opção:"</formula>
    </cfRule>
  </conditionalFormatting>
  <conditionalFormatting sqref="B202 B204:B207 R202:V202 R204:V205 R206:R207">
    <cfRule type="containsText" dxfId="515" priority="328" operator="containsText" text="Preencha">
      <formula>NOT(ISERROR(SEARCH("Preencha",B202)))</formula>
    </cfRule>
    <cfRule type="cellIs" dxfId="514" priority="329" operator="equal">
      <formula>"Selecione uma opção:"</formula>
    </cfRule>
  </conditionalFormatting>
  <conditionalFormatting sqref="B237:B255">
    <cfRule type="containsText" dxfId="513" priority="322" operator="containsText" text="Preencha">
      <formula>NOT(ISERROR(SEARCH("Preencha",B237)))</formula>
    </cfRule>
    <cfRule type="cellIs" dxfId="512" priority="323" operator="equal">
      <formula>"Selecione uma opção:"</formula>
    </cfRule>
  </conditionalFormatting>
  <conditionalFormatting sqref="B236">
    <cfRule type="containsText" dxfId="511" priority="320" operator="containsText" text="Preencha">
      <formula>NOT(ISERROR(SEARCH("Preencha",B236)))</formula>
    </cfRule>
    <cfRule type="cellIs" dxfId="510" priority="321" operator="equal">
      <formula>"Selecione uma opção:"</formula>
    </cfRule>
  </conditionalFormatting>
  <conditionalFormatting sqref="B256 R236:R256 U256:V256">
    <cfRule type="containsText" dxfId="509" priority="318" operator="containsText" text="Preencha">
      <formula>NOT(ISERROR(SEARCH("Preencha",B236)))</formula>
    </cfRule>
    <cfRule type="cellIs" dxfId="508" priority="319" operator="equal">
      <formula>"Selecione uma opção:"</formula>
    </cfRule>
  </conditionalFormatting>
  <conditionalFormatting sqref="B230 R230:U230 R232:U233 B232:B235 R234:R235">
    <cfRule type="containsText" dxfId="507" priority="316" operator="containsText" text="Preencha">
      <formula>NOT(ISERROR(SEARCH("Preencha",B230)))</formula>
    </cfRule>
    <cfRule type="cellIs" dxfId="506" priority="317" operator="equal">
      <formula>"Selecione uma opção:"</formula>
    </cfRule>
  </conditionalFormatting>
  <conditionalFormatting sqref="V230 V232:V235">
    <cfRule type="containsText" dxfId="505" priority="280" operator="containsText" text="Preencha">
      <formula>NOT(ISERROR(SEARCH("Preencha",V230)))</formula>
    </cfRule>
    <cfRule type="cellIs" dxfId="504" priority="281" operator="equal">
      <formula>"Selecione uma opção:"</formula>
    </cfRule>
  </conditionalFormatting>
  <conditionalFormatting sqref="B69 R69:U69">
    <cfRule type="containsText" dxfId="503" priority="302" operator="containsText" text="Preencha">
      <formula>NOT(ISERROR(SEARCH("Preencha",B69)))</formula>
    </cfRule>
    <cfRule type="cellIs" dxfId="502" priority="303" operator="equal">
      <formula>"Selecione uma opção:"</formula>
    </cfRule>
  </conditionalFormatting>
  <conditionalFormatting sqref="I74:I121">
    <cfRule type="containsText" dxfId="501" priority="300" operator="containsText" text="Preencha">
      <formula>NOT(ISERROR(SEARCH("Preencha",I74)))</formula>
    </cfRule>
    <cfRule type="cellIs" dxfId="500" priority="301" operator="equal">
      <formula>"Selecione uma opção:"</formula>
    </cfRule>
  </conditionalFormatting>
  <conditionalFormatting sqref="B265:B299">
    <cfRule type="containsText" dxfId="499" priority="312" operator="containsText" text="Preencha">
      <formula>NOT(ISERROR(SEARCH("Preencha",B265)))</formula>
    </cfRule>
    <cfRule type="cellIs" dxfId="498" priority="313" operator="equal">
      <formula>"Selecione uma opção:"</formula>
    </cfRule>
  </conditionalFormatting>
  <conditionalFormatting sqref="B264">
    <cfRule type="containsText" dxfId="497" priority="310" operator="containsText" text="Preencha">
      <formula>NOT(ISERROR(SEARCH("Preencha",B264)))</formula>
    </cfRule>
    <cfRule type="cellIs" dxfId="496" priority="311" operator="equal">
      <formula>"Selecione uma opção:"</formula>
    </cfRule>
  </conditionalFormatting>
  <conditionalFormatting sqref="B300 R264:R300 U300:V300">
    <cfRule type="containsText" dxfId="495" priority="308" operator="containsText" text="Preencha">
      <formula>NOT(ISERROR(SEARCH("Preencha",B264)))</formula>
    </cfRule>
    <cfRule type="cellIs" dxfId="494" priority="309" operator="equal">
      <formula>"Selecione uma opção:"</formula>
    </cfRule>
  </conditionalFormatting>
  <conditionalFormatting sqref="B258 R258:V258 R260:V261 B260:B263 R262:R263">
    <cfRule type="containsText" dxfId="493" priority="306" operator="containsText" text="Preencha">
      <formula>NOT(ISERROR(SEARCH("Preencha",B258)))</formula>
    </cfRule>
    <cfRule type="cellIs" dxfId="492" priority="307" operator="equal">
      <formula>"Selecione uma opção:"</formula>
    </cfRule>
  </conditionalFormatting>
  <conditionalFormatting sqref="V208:V229">
    <cfRule type="containsText" dxfId="491" priority="286" operator="containsText" text="Preencha">
      <formula>NOT(ISERROR(SEARCH("Preencha",V208)))</formula>
    </cfRule>
    <cfRule type="cellIs" dxfId="490" priority="287" operator="equal">
      <formula>"Selecione uma opção:"</formula>
    </cfRule>
  </conditionalFormatting>
  <conditionalFormatting sqref="V236:V255">
    <cfRule type="containsText" dxfId="489" priority="282" operator="containsText" text="Preencha">
      <formula>NOT(ISERROR(SEARCH("Preencha",V236)))</formula>
    </cfRule>
    <cfRule type="cellIs" dxfId="488" priority="283" operator="equal">
      <formula>"Selecione uma opção:"</formula>
    </cfRule>
  </conditionalFormatting>
  <conditionalFormatting sqref="V1:V2 V190:V199 V383:V606 V73:V122">
    <cfRule type="containsText" dxfId="487" priority="298" operator="containsText" text="Preencha">
      <formula>NOT(ISERROR(SEARCH("Preencha",V1)))</formula>
    </cfRule>
    <cfRule type="cellIs" dxfId="486" priority="299" operator="equal">
      <formula>"Selecione uma opção:"</formula>
    </cfRule>
  </conditionalFormatting>
  <conditionalFormatting sqref="V3:V8">
    <cfRule type="containsText" dxfId="485" priority="296" operator="containsText" text="Preencha">
      <formula>NOT(ISERROR(SEARCH("Preencha",V3)))</formula>
    </cfRule>
    <cfRule type="cellIs" dxfId="484" priority="297" operator="equal">
      <formula>"Selecione uma opção:"</formula>
    </cfRule>
  </conditionalFormatting>
  <conditionalFormatting sqref="V125 V127:V130">
    <cfRule type="containsText" dxfId="483" priority="294" operator="containsText" text="Preencha">
      <formula>NOT(ISERROR(SEARCH("Preencha",V125)))</formula>
    </cfRule>
    <cfRule type="cellIs" dxfId="482" priority="295" operator="equal">
      <formula>"Selecione uma opção:"</formula>
    </cfRule>
  </conditionalFormatting>
  <conditionalFormatting sqref="V123:V124">
    <cfRule type="containsText" dxfId="481" priority="292" operator="containsText" text="Preencha">
      <formula>NOT(ISERROR(SEARCH("Preencha",V123)))</formula>
    </cfRule>
    <cfRule type="cellIs" dxfId="480" priority="293" operator="equal">
      <formula>"Selecione uma opção:"</formula>
    </cfRule>
  </conditionalFormatting>
  <conditionalFormatting sqref="V67:V68 V70:V72">
    <cfRule type="containsText" dxfId="479" priority="290" operator="containsText" text="Preencha">
      <formula>NOT(ISERROR(SEARCH("Preencha",V67)))</formula>
    </cfRule>
    <cfRule type="cellIs" dxfId="478" priority="291" operator="equal">
      <formula>"Selecione uma opção:"</formula>
    </cfRule>
  </conditionalFormatting>
  <conditionalFormatting sqref="V184 V186:V189">
    <cfRule type="containsText" dxfId="477" priority="288" operator="containsText" text="Preencha">
      <formula>NOT(ISERROR(SEARCH("Preencha",V184)))</formula>
    </cfRule>
    <cfRule type="cellIs" dxfId="476" priority="289" operator="equal">
      <formula>"Selecione uma opção:"</formula>
    </cfRule>
  </conditionalFormatting>
  <conditionalFormatting sqref="V206:V207">
    <cfRule type="containsText" dxfId="475" priority="284" operator="containsText" text="Preencha">
      <formula>NOT(ISERROR(SEARCH("Preencha",V206)))</formula>
    </cfRule>
    <cfRule type="cellIs" dxfId="474" priority="285" operator="equal">
      <formula>"Selecione uma opção:"</formula>
    </cfRule>
  </conditionalFormatting>
  <conditionalFormatting sqref="V264:V299">
    <cfRule type="containsText" dxfId="473" priority="278" operator="containsText" text="Preencha">
      <formula>NOT(ISERROR(SEARCH("Preencha",V264)))</formula>
    </cfRule>
    <cfRule type="cellIs" dxfId="472" priority="279" operator="equal">
      <formula>"Selecione uma opção:"</formula>
    </cfRule>
  </conditionalFormatting>
  <conditionalFormatting sqref="V69">
    <cfRule type="containsText" dxfId="471" priority="276" operator="containsText" text="Preencha">
      <formula>NOT(ISERROR(SEARCH("Preencha",V69)))</formula>
    </cfRule>
    <cfRule type="cellIs" dxfId="470" priority="277" operator="equal">
      <formula>"Selecione uma opção:"</formula>
    </cfRule>
  </conditionalFormatting>
  <conditionalFormatting sqref="S73:S122">
    <cfRule type="containsText" dxfId="469" priority="274" operator="containsText" text="Preencha">
      <formula>NOT(ISERROR(SEARCH("Preencha",S73)))</formula>
    </cfRule>
    <cfRule type="cellIs" dxfId="468" priority="275" operator="equal">
      <formula>"Selecione uma opção:"</formula>
    </cfRule>
  </conditionalFormatting>
  <conditionalFormatting sqref="U73:U122">
    <cfRule type="containsText" dxfId="467" priority="272" operator="containsText" text="Preencha">
      <formula>NOT(ISERROR(SEARCH("Preencha",U73)))</formula>
    </cfRule>
    <cfRule type="cellIs" dxfId="466" priority="273" operator="equal">
      <formula>"Selecione uma opção:"</formula>
    </cfRule>
  </conditionalFormatting>
  <conditionalFormatting sqref="T73:T122">
    <cfRule type="containsText" dxfId="465" priority="270" operator="containsText" text="Preencha">
      <formula>NOT(ISERROR(SEARCH("Preencha",T73)))</formula>
    </cfRule>
    <cfRule type="cellIs" dxfId="464" priority="271" operator="equal">
      <formula>"Selecione uma opção:"</formula>
    </cfRule>
  </conditionalFormatting>
  <conditionalFormatting sqref="S15:S64">
    <cfRule type="containsText" dxfId="463" priority="268" operator="containsText" text="Preencha">
      <formula>NOT(ISERROR(SEARCH("Preencha",S15)))</formula>
    </cfRule>
    <cfRule type="cellIs" dxfId="462" priority="269" operator="equal">
      <formula>"Selecione uma opção:"</formula>
    </cfRule>
  </conditionalFormatting>
  <conditionalFormatting sqref="U15:U64">
    <cfRule type="containsText" dxfId="461" priority="266" operator="containsText" text="Preencha">
      <formula>NOT(ISERROR(SEARCH("Preencha",U15)))</formula>
    </cfRule>
    <cfRule type="cellIs" dxfId="460" priority="267" operator="equal">
      <formula>"Selecione uma opção:"</formula>
    </cfRule>
  </conditionalFormatting>
  <conditionalFormatting sqref="T15:T64">
    <cfRule type="containsText" dxfId="459" priority="264" operator="containsText" text="Preencha">
      <formula>NOT(ISERROR(SEARCH("Preencha",T15)))</formula>
    </cfRule>
    <cfRule type="cellIs" dxfId="458" priority="265" operator="equal">
      <formula>"Selecione uma opção:"</formula>
    </cfRule>
  </conditionalFormatting>
  <conditionalFormatting sqref="S190:S199">
    <cfRule type="containsText" dxfId="457" priority="262" operator="containsText" text="Preencha">
      <formula>NOT(ISERROR(SEARCH("Preencha",S190)))</formula>
    </cfRule>
    <cfRule type="cellIs" dxfId="456" priority="263" operator="equal">
      <formula>"Selecione uma opção:"</formula>
    </cfRule>
  </conditionalFormatting>
  <conditionalFormatting sqref="U190:U199">
    <cfRule type="containsText" dxfId="455" priority="260" operator="containsText" text="Preencha">
      <formula>NOT(ISERROR(SEARCH("Preencha",U190)))</formula>
    </cfRule>
    <cfRule type="cellIs" dxfId="454" priority="261" operator="equal">
      <formula>"Selecione uma opção:"</formula>
    </cfRule>
  </conditionalFormatting>
  <conditionalFormatting sqref="T190:T199">
    <cfRule type="containsText" dxfId="453" priority="258" operator="containsText" text="Preencha">
      <formula>NOT(ISERROR(SEARCH("Preencha",T190)))</formula>
    </cfRule>
    <cfRule type="cellIs" dxfId="452" priority="259" operator="equal">
      <formula>"Selecione uma opção:"</formula>
    </cfRule>
  </conditionalFormatting>
  <conditionalFormatting sqref="S208:S227">
    <cfRule type="containsText" dxfId="451" priority="256" operator="containsText" text="Preencha">
      <formula>NOT(ISERROR(SEARCH("Preencha",S208)))</formula>
    </cfRule>
    <cfRule type="cellIs" dxfId="450" priority="257" operator="equal">
      <formula>"Selecione uma opção:"</formula>
    </cfRule>
  </conditionalFormatting>
  <conditionalFormatting sqref="U208:U227">
    <cfRule type="containsText" dxfId="449" priority="254" operator="containsText" text="Preencha">
      <formula>NOT(ISERROR(SEARCH("Preencha",U208)))</formula>
    </cfRule>
    <cfRule type="cellIs" dxfId="448" priority="255" operator="equal">
      <formula>"Selecione uma opção:"</formula>
    </cfRule>
  </conditionalFormatting>
  <conditionalFormatting sqref="T208:T227">
    <cfRule type="containsText" dxfId="447" priority="252" operator="containsText" text="Preencha">
      <formula>NOT(ISERROR(SEARCH("Preencha",T208)))</formula>
    </cfRule>
    <cfRule type="cellIs" dxfId="446" priority="253" operator="equal">
      <formula>"Selecione uma opção:"</formula>
    </cfRule>
  </conditionalFormatting>
  <conditionalFormatting sqref="S236:S255">
    <cfRule type="containsText" dxfId="445" priority="250" operator="containsText" text="Preencha">
      <formula>NOT(ISERROR(SEARCH("Preencha",S236)))</formula>
    </cfRule>
    <cfRule type="cellIs" dxfId="444" priority="251" operator="equal">
      <formula>"Selecione uma opção:"</formula>
    </cfRule>
  </conditionalFormatting>
  <conditionalFormatting sqref="U236:U255">
    <cfRule type="containsText" dxfId="443" priority="248" operator="containsText" text="Preencha">
      <formula>NOT(ISERROR(SEARCH("Preencha",U236)))</formula>
    </cfRule>
    <cfRule type="cellIs" dxfId="442" priority="249" operator="equal">
      <formula>"Selecione uma opção:"</formula>
    </cfRule>
  </conditionalFormatting>
  <conditionalFormatting sqref="T236:T255">
    <cfRule type="containsText" dxfId="441" priority="246" operator="containsText" text="Preencha">
      <formula>NOT(ISERROR(SEARCH("Preencha",T236)))</formula>
    </cfRule>
    <cfRule type="cellIs" dxfId="440" priority="247" operator="equal">
      <formula>"Selecione uma opção:"</formula>
    </cfRule>
  </conditionalFormatting>
  <conditionalFormatting sqref="S264:S299">
    <cfRule type="containsText" dxfId="439" priority="244" operator="containsText" text="Preencha">
      <formula>NOT(ISERROR(SEARCH("Preencha",S264)))</formula>
    </cfRule>
    <cfRule type="cellIs" dxfId="438" priority="245" operator="equal">
      <formula>"Selecione uma opção:"</formula>
    </cfRule>
  </conditionalFormatting>
  <conditionalFormatting sqref="U264:U299">
    <cfRule type="containsText" dxfId="437" priority="242" operator="containsText" text="Preencha">
      <formula>NOT(ISERROR(SEARCH("Preencha",U264)))</formula>
    </cfRule>
    <cfRule type="cellIs" dxfId="436" priority="243" operator="equal">
      <formula>"Selecione uma opção:"</formula>
    </cfRule>
  </conditionalFormatting>
  <conditionalFormatting sqref="T264:T299">
    <cfRule type="containsText" dxfId="435" priority="240" operator="containsText" text="Preencha">
      <formula>NOT(ISERROR(SEARCH("Preencha",T264)))</formula>
    </cfRule>
    <cfRule type="cellIs" dxfId="434" priority="241" operator="equal">
      <formula>"Selecione uma opção:"</formula>
    </cfRule>
  </conditionalFormatting>
  <conditionalFormatting sqref="C70 C69:Q69">
    <cfRule type="containsText" dxfId="433" priority="238" operator="containsText" text="Preencha">
      <formula>NOT(ISERROR(SEARCH("Preencha",C69)))</formula>
    </cfRule>
    <cfRule type="cellIs" dxfId="432" priority="239" operator="equal">
      <formula>"Selecione uma opção:"</formula>
    </cfRule>
  </conditionalFormatting>
  <conditionalFormatting sqref="C128 C127:Q127">
    <cfRule type="containsText" dxfId="431" priority="236" operator="containsText" text="Preencha">
      <formula>NOT(ISERROR(SEARCH("Preencha",C127)))</formula>
    </cfRule>
    <cfRule type="cellIs" dxfId="430" priority="237" operator="equal">
      <formula>"Selecione uma opção:"</formula>
    </cfRule>
  </conditionalFormatting>
  <conditionalFormatting sqref="C131 E131:Q131">
    <cfRule type="containsText" dxfId="429" priority="218" operator="containsText" text="Preencha">
      <formula>NOT(ISERROR(SEARCH("Preencha",C131)))</formula>
    </cfRule>
    <cfRule type="cellIs" dxfId="428" priority="219" operator="equal">
      <formula>"Selecione uma opção:"</formula>
    </cfRule>
  </conditionalFormatting>
  <conditionalFormatting sqref="C73 E73:Q73">
    <cfRule type="containsText" dxfId="427" priority="220" operator="containsText" text="Preencha">
      <formula>NOT(ISERROR(SEARCH("Preencha",C73)))</formula>
    </cfRule>
    <cfRule type="cellIs" dxfId="426" priority="221" operator="equal">
      <formula>"Selecione uma opção:"</formula>
    </cfRule>
  </conditionalFormatting>
  <conditionalFormatting sqref="F38">
    <cfRule type="containsText" dxfId="425" priority="176" operator="containsText" text="Preencha">
      <formula>NOT(ISERROR(SEARCH("Preencha",F38)))</formula>
    </cfRule>
    <cfRule type="cellIs" dxfId="424" priority="177" operator="equal">
      <formula>"Selecione uma opção:"</formula>
    </cfRule>
  </conditionalFormatting>
  <conditionalFormatting sqref="B126:U126">
    <cfRule type="containsText" dxfId="423" priority="174" operator="containsText" text="Preencha">
      <formula>NOT(ISERROR(SEARCH("Preencha",B126)))</formula>
    </cfRule>
    <cfRule type="cellIs" dxfId="422" priority="175" operator="equal">
      <formula>"Selecione uma opção:"</formula>
    </cfRule>
  </conditionalFormatting>
  <conditionalFormatting sqref="V126">
    <cfRule type="containsText" dxfId="421" priority="172" operator="containsText" text="Preencha">
      <formula>NOT(ISERROR(SEARCH("Preencha",V126)))</formula>
    </cfRule>
    <cfRule type="cellIs" dxfId="420" priority="173" operator="equal">
      <formula>"Selecione uma opção:"</formula>
    </cfRule>
  </conditionalFormatting>
  <conditionalFormatting sqref="B185 R185:U185">
    <cfRule type="containsText" dxfId="419" priority="170" operator="containsText" text="Preencha">
      <formula>NOT(ISERROR(SEARCH("Preencha",B185)))</formula>
    </cfRule>
    <cfRule type="cellIs" dxfId="418" priority="171" operator="equal">
      <formula>"Selecione uma opção:"</formula>
    </cfRule>
  </conditionalFormatting>
  <conditionalFormatting sqref="V185">
    <cfRule type="containsText" dxfId="417" priority="168" operator="containsText" text="Preencha">
      <formula>NOT(ISERROR(SEARCH("Preencha",V185)))</formula>
    </cfRule>
    <cfRule type="cellIs" dxfId="416" priority="169" operator="equal">
      <formula>"Selecione uma opção:"</formula>
    </cfRule>
  </conditionalFormatting>
  <conditionalFormatting sqref="B203 R203:V203">
    <cfRule type="containsText" dxfId="415" priority="166" operator="containsText" text="Preencha">
      <formula>NOT(ISERROR(SEARCH("Preencha",B203)))</formula>
    </cfRule>
    <cfRule type="cellIs" dxfId="414" priority="167" operator="equal">
      <formula>"Selecione uma opção:"</formula>
    </cfRule>
  </conditionalFormatting>
  <conditionalFormatting sqref="B231 R231:V231">
    <cfRule type="containsText" dxfId="413" priority="164" operator="containsText" text="Preencha">
      <formula>NOT(ISERROR(SEARCH("Preencha",B231)))</formula>
    </cfRule>
    <cfRule type="cellIs" dxfId="412" priority="165" operator="equal">
      <formula>"Selecione uma opção:"</formula>
    </cfRule>
  </conditionalFormatting>
  <conditionalFormatting sqref="B259 R259:V259">
    <cfRule type="containsText" dxfId="411" priority="162" operator="containsText" text="Preencha">
      <formula>NOT(ISERROR(SEARCH("Preencha",B259)))</formula>
    </cfRule>
    <cfRule type="cellIs" dxfId="410" priority="163" operator="equal">
      <formula>"Selecione uma opção:"</formula>
    </cfRule>
  </conditionalFormatting>
  <conditionalFormatting sqref="S300:T300">
    <cfRule type="containsText" dxfId="409" priority="149" operator="containsText" text="Preencha">
      <formula>NOT(ISERROR(SEARCH("Preencha",S300)))</formula>
    </cfRule>
    <cfRule type="cellIs" dxfId="408" priority="150" operator="equal">
      <formula>"Selecione uma opção:"</formula>
    </cfRule>
  </conditionalFormatting>
  <conditionalFormatting sqref="S256:T256">
    <cfRule type="containsText" dxfId="407" priority="147" operator="containsText" text="Preencha">
      <formula>NOT(ISERROR(SEARCH("Preencha",S256)))</formula>
    </cfRule>
    <cfRule type="cellIs" dxfId="406" priority="148" operator="equal">
      <formula>"Selecione uma opção:"</formula>
    </cfRule>
  </conditionalFormatting>
  <conditionalFormatting sqref="S200:T200">
    <cfRule type="containsText" dxfId="405" priority="145" operator="containsText" text="Preencha">
      <formula>NOT(ISERROR(SEARCH("Preencha",S200)))</formula>
    </cfRule>
    <cfRule type="cellIs" dxfId="404" priority="146" operator="equal">
      <formula>"Selecione uma opção:"</formula>
    </cfRule>
  </conditionalFormatting>
  <conditionalFormatting sqref="D5">
    <cfRule type="cellIs" dxfId="403" priority="144" operator="equal">
      <formula>0</formula>
    </cfRule>
  </conditionalFormatting>
  <conditionalFormatting sqref="C74:C122">
    <cfRule type="containsText" dxfId="402" priority="137" operator="containsText" text="Preencha">
      <formula>NOT(ISERROR(SEARCH("Preencha",C74)))</formula>
    </cfRule>
    <cfRule type="cellIs" dxfId="401" priority="138" operator="equal">
      <formula>"Selecione uma opção:"</formula>
    </cfRule>
  </conditionalFormatting>
  <conditionalFormatting sqref="C257:Q257 C200:Q201 C182:Q183">
    <cfRule type="containsText" dxfId="400" priority="135" operator="containsText" text="Preencha">
      <formula>NOT(ISERROR(SEARCH("Preencha",C182)))</formula>
    </cfRule>
    <cfRule type="cellIs" dxfId="399" priority="136" operator="equal">
      <formula>"Selecione uma opção:"</formula>
    </cfRule>
  </conditionalFormatting>
  <conditionalFormatting sqref="C188:Q188">
    <cfRule type="containsText" dxfId="398" priority="133" operator="containsText" text="Preencha">
      <formula>NOT(ISERROR(SEARCH("Preencha",C188)))</formula>
    </cfRule>
    <cfRule type="cellIs" dxfId="397" priority="134" operator="equal">
      <formula>"Selecione uma opção:"</formula>
    </cfRule>
  </conditionalFormatting>
  <conditionalFormatting sqref="C184:Q184">
    <cfRule type="containsText" dxfId="396" priority="131" operator="containsText" text="Preencha">
      <formula>NOT(ISERROR(SEARCH("Preencha",C184)))</formula>
    </cfRule>
    <cfRule type="cellIs" dxfId="395" priority="132" operator="equal">
      <formula>"Selecione uma opção:"</formula>
    </cfRule>
  </conditionalFormatting>
  <conditionalFormatting sqref="C202:Q202">
    <cfRule type="containsText" dxfId="394" priority="125" operator="containsText" text="Preencha">
      <formula>NOT(ISERROR(SEARCH("Preencha",C202)))</formula>
    </cfRule>
    <cfRule type="cellIs" dxfId="393" priority="126" operator="equal">
      <formula>"Selecione uma opção:"</formula>
    </cfRule>
  </conditionalFormatting>
  <conditionalFormatting sqref="N227:Q227 C228:Q229">
    <cfRule type="containsText" dxfId="392" priority="129" operator="containsText" text="Preencha">
      <formula>NOT(ISERROR(SEARCH("Preencha",C227)))</formula>
    </cfRule>
    <cfRule type="cellIs" dxfId="391" priority="130" operator="equal">
      <formula>"Selecione uma opção:"</formula>
    </cfRule>
  </conditionalFormatting>
  <conditionalFormatting sqref="C206:Q206">
    <cfRule type="containsText" dxfId="390" priority="127" operator="containsText" text="Preencha">
      <formula>NOT(ISERROR(SEARCH("Preencha",C206)))</formula>
    </cfRule>
    <cfRule type="cellIs" dxfId="389" priority="128" operator="equal">
      <formula>"Selecione uma opção:"</formula>
    </cfRule>
  </conditionalFormatting>
  <conditionalFormatting sqref="G227">
    <cfRule type="containsText" dxfId="388" priority="123" operator="containsText" text="Preencha">
      <formula>NOT(ISERROR(SEARCH("Preencha",G227)))</formula>
    </cfRule>
    <cfRule type="cellIs" dxfId="387" priority="124" operator="equal">
      <formula>"Selecione uma opção:"</formula>
    </cfRule>
  </conditionalFormatting>
  <conditionalFormatting sqref="C230:Q230">
    <cfRule type="containsText" dxfId="386" priority="119" operator="containsText" text="Preencha">
      <formula>NOT(ISERROR(SEARCH("Preencha",C230)))</formula>
    </cfRule>
    <cfRule type="cellIs" dxfId="385" priority="120" operator="equal">
      <formula>"Selecione uma opção:"</formula>
    </cfRule>
  </conditionalFormatting>
  <conditionalFormatting sqref="C234:Q234">
    <cfRule type="containsText" dxfId="384" priority="121" operator="containsText" text="Preencha">
      <formula>NOT(ISERROR(SEARCH("Preencha",C234)))</formula>
    </cfRule>
    <cfRule type="cellIs" dxfId="383" priority="122" operator="equal">
      <formula>"Selecione uma opção:"</formula>
    </cfRule>
  </conditionalFormatting>
  <conditionalFormatting sqref="C258:Q258">
    <cfRule type="containsText" dxfId="382" priority="113" operator="containsText" text="Preencha">
      <formula>NOT(ISERROR(SEARCH("Preencha",C258)))</formula>
    </cfRule>
    <cfRule type="cellIs" dxfId="381" priority="114" operator="equal">
      <formula>"Selecione uma opção:"</formula>
    </cfRule>
  </conditionalFormatting>
  <conditionalFormatting sqref="C300:I300">
    <cfRule type="containsText" dxfId="380" priority="117" operator="containsText" text="Preencha">
      <formula>NOT(ISERROR(SEARCH("Preencha",C300)))</formula>
    </cfRule>
    <cfRule type="cellIs" dxfId="379" priority="118" operator="equal">
      <formula>"Selecione uma opção:"</formula>
    </cfRule>
  </conditionalFormatting>
  <conditionalFormatting sqref="C262:Q262">
    <cfRule type="containsText" dxfId="378" priority="115" operator="containsText" text="Preencha">
      <formula>NOT(ISERROR(SEARCH("Preencha",C262)))</formula>
    </cfRule>
    <cfRule type="cellIs" dxfId="377" priority="116" operator="equal">
      <formula>"Selecione uma opção:"</formula>
    </cfRule>
  </conditionalFormatting>
  <conditionalFormatting sqref="C187 C186:Q186">
    <cfRule type="containsText" dxfId="376" priority="111" operator="containsText" text="Preencha">
      <formula>NOT(ISERROR(SEARCH("Preencha",C186)))</formula>
    </cfRule>
    <cfRule type="cellIs" dxfId="375" priority="112" operator="equal">
      <formula>"Selecione uma opção:"</formula>
    </cfRule>
  </conditionalFormatting>
  <conditionalFormatting sqref="C204:Q204">
    <cfRule type="containsText" dxfId="374" priority="109" operator="containsText" text="Preencha">
      <formula>NOT(ISERROR(SEARCH("Preencha",C204)))</formula>
    </cfRule>
    <cfRule type="cellIs" dxfId="373" priority="110" operator="equal">
      <formula>"Selecione uma opção:"</formula>
    </cfRule>
  </conditionalFormatting>
  <conditionalFormatting sqref="C233 C232:Q232">
    <cfRule type="containsText" dxfId="372" priority="107" operator="containsText" text="Preencha">
      <formula>NOT(ISERROR(SEARCH("Preencha",C232)))</formula>
    </cfRule>
    <cfRule type="cellIs" dxfId="371" priority="108" operator="equal">
      <formula>"Selecione uma opção:"</formula>
    </cfRule>
  </conditionalFormatting>
  <conditionalFormatting sqref="C261 C260:Q260">
    <cfRule type="containsText" dxfId="370" priority="105" operator="containsText" text="Preencha">
      <formula>NOT(ISERROR(SEARCH("Preencha",C260)))</formula>
    </cfRule>
    <cfRule type="cellIs" dxfId="369" priority="106" operator="equal">
      <formula>"Selecione uma opção:"</formula>
    </cfRule>
  </conditionalFormatting>
  <conditionalFormatting sqref="I191:I199">
    <cfRule type="containsText" dxfId="368" priority="99" operator="containsText" text="Preencha">
      <formula>NOT(ISERROR(SEARCH("Preencha",I191)))</formula>
    </cfRule>
    <cfRule type="cellIs" dxfId="367" priority="100" operator="equal">
      <formula>"Selecione uma opção:"</formula>
    </cfRule>
  </conditionalFormatting>
  <conditionalFormatting sqref="E190 G190:H190 C191:C199 E191:H199 K199:Q199 N190:Q198">
    <cfRule type="containsText" dxfId="366" priority="103" operator="containsText" text="Preencha">
      <formula>NOT(ISERROR(SEARCH("Preencha",C190)))</formula>
    </cfRule>
    <cfRule type="cellIs" dxfId="365" priority="104" operator="equal">
      <formula>"Selecione uma opção:"</formula>
    </cfRule>
  </conditionalFormatting>
  <conditionalFormatting sqref="C190 I190">
    <cfRule type="containsText" dxfId="364" priority="101" operator="containsText" text="Preencha">
      <formula>NOT(ISERROR(SEARCH("Preencha",C190)))</formula>
    </cfRule>
    <cfRule type="cellIs" dxfId="363" priority="102" operator="equal">
      <formula>"Selecione uma opção:"</formula>
    </cfRule>
  </conditionalFormatting>
  <conditionalFormatting sqref="G216:H226 N216:Q226 C216:C227">
    <cfRule type="containsText" dxfId="362" priority="89" operator="containsText" text="Preencha">
      <formula>NOT(ISERROR(SEARCH("Preencha",C216)))</formula>
    </cfRule>
    <cfRule type="cellIs" dxfId="361" priority="90" operator="equal">
      <formula>"Selecione uma opção:"</formula>
    </cfRule>
  </conditionalFormatting>
  <conditionalFormatting sqref="I216:I226">
    <cfRule type="containsText" dxfId="360" priority="87" operator="containsText" text="Preencha">
      <formula>NOT(ISERROR(SEARCH("Preencha",I216)))</formula>
    </cfRule>
    <cfRule type="cellIs" dxfId="359" priority="88" operator="equal">
      <formula>"Selecione uma opção:"</formula>
    </cfRule>
  </conditionalFormatting>
  <conditionalFormatting sqref="C256:Q256 N255:Q255">
    <cfRule type="containsText" dxfId="358" priority="85" operator="containsText" text="Preencha">
      <formula>NOT(ISERROR(SEARCH("Preencha",C255)))</formula>
    </cfRule>
    <cfRule type="cellIs" dxfId="357" priority="86" operator="equal">
      <formula>"Selecione uma opção:"</formula>
    </cfRule>
  </conditionalFormatting>
  <conditionalFormatting sqref="I209:I215">
    <cfRule type="containsText" dxfId="356" priority="93" operator="containsText" text="Preencha">
      <formula>NOT(ISERROR(SEARCH("Preencha",I209)))</formula>
    </cfRule>
    <cfRule type="cellIs" dxfId="355" priority="94" operator="equal">
      <formula>"Selecione uma opção:"</formula>
    </cfRule>
  </conditionalFormatting>
  <conditionalFormatting sqref="E208 G208:H208 C209:C215 E209:H210 N208:Q215 G211:H215 E211:F227">
    <cfRule type="containsText" dxfId="354" priority="97" operator="containsText" text="Preencha">
      <formula>NOT(ISERROR(SEARCH("Preencha",C208)))</formula>
    </cfRule>
    <cfRule type="cellIs" dxfId="353" priority="98" operator="equal">
      <formula>"Selecione uma opção:"</formula>
    </cfRule>
  </conditionalFormatting>
  <conditionalFormatting sqref="C208 I208">
    <cfRule type="containsText" dxfId="352" priority="95" operator="containsText" text="Preencha">
      <formula>NOT(ISERROR(SEARCH("Preencha",C208)))</formula>
    </cfRule>
    <cfRule type="cellIs" dxfId="351" priority="96" operator="equal">
      <formula>"Selecione uma opção:"</formula>
    </cfRule>
  </conditionalFormatting>
  <conditionalFormatting sqref="C205">
    <cfRule type="containsText" dxfId="350" priority="91" operator="containsText" text="Preencha">
      <formula>NOT(ISERROR(SEARCH("Preencha",C205)))</formula>
    </cfRule>
    <cfRule type="cellIs" dxfId="349" priority="92" operator="equal">
      <formula>"Selecione uma opção:"</formula>
    </cfRule>
  </conditionalFormatting>
  <conditionalFormatting sqref="G255">
    <cfRule type="containsText" dxfId="348" priority="83" operator="containsText" text="Preencha">
      <formula>NOT(ISERROR(SEARCH("Preencha",G255)))</formula>
    </cfRule>
    <cfRule type="cellIs" dxfId="347" priority="84" operator="equal">
      <formula>"Selecione uma opção:"</formula>
    </cfRule>
  </conditionalFormatting>
  <conditionalFormatting sqref="I237:I243">
    <cfRule type="containsText" dxfId="346" priority="77" operator="containsText" text="Preencha">
      <formula>NOT(ISERROR(SEARCH("Preencha",I237)))</formula>
    </cfRule>
    <cfRule type="cellIs" dxfId="345" priority="78" operator="equal">
      <formula>"Selecione uma opção:"</formula>
    </cfRule>
  </conditionalFormatting>
  <conditionalFormatting sqref="E236 G236:H236 C237:C243 E237:H238 N236:Q243 G239:H243 E239:F255">
    <cfRule type="containsText" dxfId="344" priority="81" operator="containsText" text="Preencha">
      <formula>NOT(ISERROR(SEARCH("Preencha",C236)))</formula>
    </cfRule>
    <cfRule type="cellIs" dxfId="343" priority="82" operator="equal">
      <formula>"Selecione uma opção:"</formula>
    </cfRule>
  </conditionalFormatting>
  <conditionalFormatting sqref="C236 I236">
    <cfRule type="containsText" dxfId="342" priority="79" operator="containsText" text="Preencha">
      <formula>NOT(ISERROR(SEARCH("Preencha",C236)))</formula>
    </cfRule>
    <cfRule type="cellIs" dxfId="341" priority="80" operator="equal">
      <formula>"Selecione uma opção:"</formula>
    </cfRule>
  </conditionalFormatting>
  <conditionalFormatting sqref="I244:I254">
    <cfRule type="containsText" dxfId="340" priority="73" operator="containsText" text="Preencha">
      <formula>NOT(ISERROR(SEARCH("Preencha",I244)))</formula>
    </cfRule>
    <cfRule type="cellIs" dxfId="339" priority="74" operator="equal">
      <formula>"Selecione uma opção:"</formula>
    </cfRule>
  </conditionalFormatting>
  <conditionalFormatting sqref="G244:H254 N244:Q254 C244:C255">
    <cfRule type="containsText" dxfId="338" priority="75" operator="containsText" text="Preencha">
      <formula>NOT(ISERROR(SEARCH("Preencha",C244)))</formula>
    </cfRule>
    <cfRule type="cellIs" dxfId="337" priority="76" operator="equal">
      <formula>"Selecione uma opção:"</formula>
    </cfRule>
  </conditionalFormatting>
  <conditionalFormatting sqref="I264">
    <cfRule type="containsText" dxfId="336" priority="63" operator="containsText" text="Preencha">
      <formula>NOT(ISERROR(SEARCH("Preencha",I264)))</formula>
    </cfRule>
    <cfRule type="cellIs" dxfId="335" priority="64" operator="equal">
      <formula>"Selecione uma opção:"</formula>
    </cfRule>
  </conditionalFormatting>
  <conditionalFormatting sqref="N272:Q282">
    <cfRule type="containsText" dxfId="334" priority="67" operator="containsText" text="Preencha">
      <formula>NOT(ISERROR(SEARCH("Preencha",N272)))</formula>
    </cfRule>
    <cfRule type="cellIs" dxfId="333" priority="68" operator="equal">
      <formula>"Selecione uma opção:"</formula>
    </cfRule>
  </conditionalFormatting>
  <conditionalFormatting sqref="N264:Q271 C265:C299">
    <cfRule type="containsText" dxfId="332" priority="71" operator="containsText" text="Preencha">
      <formula>NOT(ISERROR(SEARCH("Preencha",C264)))</formula>
    </cfRule>
    <cfRule type="cellIs" dxfId="331" priority="72" operator="equal">
      <formula>"Selecione uma opção:"</formula>
    </cfRule>
  </conditionalFormatting>
  <conditionalFormatting sqref="C264">
    <cfRule type="containsText" dxfId="330" priority="69" operator="containsText" text="Preencha">
      <formula>NOT(ISERROR(SEARCH("Preencha",C264)))</formula>
    </cfRule>
    <cfRule type="cellIs" dxfId="329" priority="70" operator="equal">
      <formula>"Selecione uma opção:"</formula>
    </cfRule>
  </conditionalFormatting>
  <conditionalFormatting sqref="N283:Q299">
    <cfRule type="containsText" dxfId="328" priority="65" operator="containsText" text="Preencha">
      <formula>NOT(ISERROR(SEARCH("Preencha",N283)))</formula>
    </cfRule>
    <cfRule type="cellIs" dxfId="327" priority="66" operator="equal">
      <formula>"Selecione uma opção:"</formula>
    </cfRule>
  </conditionalFormatting>
  <conditionalFormatting sqref="I265:I299">
    <cfRule type="containsText" dxfId="326" priority="61" operator="containsText" text="Preencha">
      <formula>NOT(ISERROR(SEARCH("Preencha",I265)))</formula>
    </cfRule>
    <cfRule type="cellIs" dxfId="325" priority="62" operator="equal">
      <formula>"Selecione uma opção:"</formula>
    </cfRule>
  </conditionalFormatting>
  <conditionalFormatting sqref="J300:Q300">
    <cfRule type="containsText" dxfId="324" priority="59" operator="containsText" text="Preencha">
      <formula>NOT(ISERROR(SEARCH("Preencha",J300)))</formula>
    </cfRule>
    <cfRule type="cellIs" dxfId="323" priority="60" operator="equal">
      <formula>"Selecione uma opção:"</formula>
    </cfRule>
  </conditionalFormatting>
  <conditionalFormatting sqref="C185:Q185">
    <cfRule type="containsText" dxfId="322" priority="57" operator="containsText" text="Preencha">
      <formula>NOT(ISERROR(SEARCH("Preencha",C185)))</formula>
    </cfRule>
    <cfRule type="cellIs" dxfId="321" priority="58" operator="equal">
      <formula>"Selecione uma opção:"</formula>
    </cfRule>
  </conditionalFormatting>
  <conditionalFormatting sqref="C203:Q203">
    <cfRule type="containsText" dxfId="320" priority="55" operator="containsText" text="Preencha">
      <formula>NOT(ISERROR(SEARCH("Preencha",C203)))</formula>
    </cfRule>
    <cfRule type="cellIs" dxfId="319" priority="56" operator="equal">
      <formula>"Selecione uma opção:"</formula>
    </cfRule>
  </conditionalFormatting>
  <conditionalFormatting sqref="C231:Q231">
    <cfRule type="containsText" dxfId="318" priority="53" operator="containsText" text="Preencha">
      <formula>NOT(ISERROR(SEARCH("Preencha",C231)))</formula>
    </cfRule>
    <cfRule type="cellIs" dxfId="317" priority="54" operator="equal">
      <formula>"Selecione uma opção:"</formula>
    </cfRule>
  </conditionalFormatting>
  <conditionalFormatting sqref="C259:Q259">
    <cfRule type="containsText" dxfId="316" priority="51" operator="containsText" text="Preencha">
      <formula>NOT(ISERROR(SEARCH("Preencha",C259)))</formula>
    </cfRule>
    <cfRule type="cellIs" dxfId="315" priority="52" operator="equal">
      <formula>"Selecione uma opção:"</formula>
    </cfRule>
  </conditionalFormatting>
  <conditionalFormatting sqref="C132:C181 E132:H181 K132:P181">
    <cfRule type="containsText" dxfId="314" priority="49" operator="containsText" text="Preencha">
      <formula>NOT(ISERROR(SEARCH("Preencha",C132)))</formula>
    </cfRule>
    <cfRule type="cellIs" dxfId="313" priority="50" operator="equal">
      <formula>"Selecione uma opção:"</formula>
    </cfRule>
  </conditionalFormatting>
  <conditionalFormatting sqref="I181">
    <cfRule type="containsText" dxfId="312" priority="47" operator="containsText" text="Preencha">
      <formula>NOT(ISERROR(SEARCH("Preencha",I181)))</formula>
    </cfRule>
    <cfRule type="cellIs" dxfId="311" priority="48" operator="equal">
      <formula>"Selecione uma opção:"</formula>
    </cfRule>
  </conditionalFormatting>
  <conditionalFormatting sqref="I132:I180">
    <cfRule type="containsText" dxfId="310" priority="45" operator="containsText" text="Preencha">
      <formula>NOT(ISERROR(SEARCH("Preencha",I132)))</formula>
    </cfRule>
    <cfRule type="cellIs" dxfId="309" priority="46" operator="equal">
      <formula>"Selecione uma opção:"</formula>
    </cfRule>
  </conditionalFormatting>
  <conditionalFormatting sqref="Q132:Q181">
    <cfRule type="containsText" dxfId="308" priority="33" operator="containsText" text="Preencha">
      <formula>NOT(ISERROR(SEARCH("Preencha",Q132)))</formula>
    </cfRule>
    <cfRule type="cellIs" dxfId="307" priority="34" operator="equal">
      <formula>"Selecione uma opção:"</formula>
    </cfRule>
  </conditionalFormatting>
  <conditionalFormatting sqref="C65:Q65">
    <cfRule type="containsText" dxfId="306" priority="31" operator="containsText" text="Preencha">
      <formula>NOT(ISERROR(SEARCH("Preencha",C65)))</formula>
    </cfRule>
    <cfRule type="cellIs" dxfId="305" priority="32" operator="equal">
      <formula>"Selecione uma opção:"</formula>
    </cfRule>
  </conditionalFormatting>
  <conditionalFormatting sqref="E39">
    <cfRule type="containsText" dxfId="304" priority="29" operator="containsText" text="Preencha">
      <formula>NOT(ISERROR(SEARCH("Preencha",E39)))</formula>
    </cfRule>
    <cfRule type="cellIs" dxfId="303" priority="30" operator="equal">
      <formula>"Selecione uma opção:"</formula>
    </cfRule>
  </conditionalFormatting>
  <conditionalFormatting sqref="C40:E64">
    <cfRule type="containsText" dxfId="302" priority="27" operator="containsText" text="Preencha">
      <formula>NOT(ISERROR(SEARCH("Preencha",C40)))</formula>
    </cfRule>
    <cfRule type="cellIs" dxfId="301" priority="28" operator="equal">
      <formula>"Selecione uma opção:"</formula>
    </cfRule>
  </conditionalFormatting>
  <conditionalFormatting sqref="C40:C64 I40:I64">
    <cfRule type="containsText" dxfId="300" priority="25" operator="containsText" text="Preencha">
      <formula>NOT(ISERROR(SEARCH("Preencha",C40)))</formula>
    </cfRule>
    <cfRule type="cellIs" dxfId="299" priority="26" operator="equal">
      <formula>"Selecione uma opção:"</formula>
    </cfRule>
  </conditionalFormatting>
  <conditionalFormatting sqref="F40:F64">
    <cfRule type="containsText" dxfId="298" priority="23" operator="containsText" text="Preencha">
      <formula>NOT(ISERROR(SEARCH("Preencha",F40)))</formula>
    </cfRule>
    <cfRule type="cellIs" dxfId="297" priority="24" operator="equal">
      <formula>"Selecione uma opção:"</formula>
    </cfRule>
  </conditionalFormatting>
  <conditionalFormatting sqref="J40:J64">
    <cfRule type="containsText" dxfId="296" priority="21" operator="containsText" text="Preencha">
      <formula>NOT(ISERROR(SEARCH("Preencha",J40)))</formula>
    </cfRule>
    <cfRule type="cellIs" dxfId="295" priority="22" operator="equal">
      <formula>"Selecione uma opção:"</formula>
    </cfRule>
  </conditionalFormatting>
  <conditionalFormatting sqref="J40:J64">
    <cfRule type="cellIs" dxfId="294" priority="20" operator="equal">
      <formula>0</formula>
    </cfRule>
  </conditionalFormatting>
  <conditionalFormatting sqref="J38:Q38">
    <cfRule type="containsText" dxfId="293" priority="18" operator="containsText" text="Preencha">
      <formula>NOT(ISERROR(SEARCH("Preencha",J38)))</formula>
    </cfRule>
    <cfRule type="cellIs" dxfId="292" priority="19" operator="equal">
      <formula>"Selecione uma opção:"</formula>
    </cfRule>
  </conditionalFormatting>
  <conditionalFormatting sqref="C15:E37">
    <cfRule type="containsText" dxfId="291" priority="16" operator="containsText" text="Preencha">
      <formula>NOT(ISERROR(SEARCH("Preencha",C15)))</formula>
    </cfRule>
    <cfRule type="cellIs" dxfId="290" priority="17" operator="equal">
      <formula>"Selecione uma opção:"</formula>
    </cfRule>
  </conditionalFormatting>
  <conditionalFormatting sqref="F15 I15 C15">
    <cfRule type="containsText" dxfId="289" priority="14" operator="containsText" text="Preencha">
      <formula>NOT(ISERROR(SEARCH("Preencha",C15)))</formula>
    </cfRule>
    <cfRule type="cellIs" dxfId="288" priority="15" operator="equal">
      <formula>"Selecione uma opção:"</formula>
    </cfRule>
  </conditionalFormatting>
  <conditionalFormatting sqref="I16:I37 C16:C37">
    <cfRule type="containsText" dxfId="287" priority="12" operator="containsText" text="Preencha">
      <formula>NOT(ISERROR(SEARCH("Preencha",C16)))</formula>
    </cfRule>
    <cfRule type="cellIs" dxfId="286" priority="13" operator="equal">
      <formula>"Selecione uma opção:"</formula>
    </cfRule>
  </conditionalFormatting>
  <conditionalFormatting sqref="F16:F37">
    <cfRule type="containsText" dxfId="285" priority="10" operator="containsText" text="Preencha">
      <formula>NOT(ISERROR(SEARCH("Preencha",F16)))</formula>
    </cfRule>
    <cfRule type="cellIs" dxfId="284" priority="11" operator="equal">
      <formula>"Selecione uma opção:"</formula>
    </cfRule>
  </conditionalFormatting>
  <conditionalFormatting sqref="J15">
    <cfRule type="containsText" dxfId="283" priority="8" operator="containsText" text="Preencha">
      <formula>NOT(ISERROR(SEARCH("Preencha",J15)))</formula>
    </cfRule>
    <cfRule type="cellIs" dxfId="282" priority="9" operator="equal">
      <formula>"Selecione uma opção:"</formula>
    </cfRule>
  </conditionalFormatting>
  <conditionalFormatting sqref="J16:J37">
    <cfRule type="containsText" dxfId="281" priority="6" operator="containsText" text="Preencha">
      <formula>NOT(ISERROR(SEARCH("Preencha",J16)))</formula>
    </cfRule>
    <cfRule type="cellIs" dxfId="280" priority="7" operator="equal">
      <formula>"Selecione uma opção:"</formula>
    </cfRule>
  </conditionalFormatting>
  <conditionalFormatting sqref="J15:J37">
    <cfRule type="cellIs" dxfId="279" priority="5" operator="equal">
      <formula>0</formula>
    </cfRule>
  </conditionalFormatting>
  <conditionalFormatting sqref="J15">
    <cfRule type="containsText" dxfId="278" priority="3" operator="containsText" text="Preencha">
      <formula>NOT(ISERROR(SEARCH("Preencha",J15)))</formula>
    </cfRule>
    <cfRule type="cellIs" dxfId="277" priority="4" operator="equal">
      <formula>"Selecione uma opção:"</formula>
    </cfRule>
  </conditionalFormatting>
  <conditionalFormatting sqref="J15">
    <cfRule type="containsText" dxfId="276" priority="1" operator="containsText" text="Preencha">
      <formula>NOT(ISERROR(SEARCH("Preencha",J15)))</formula>
    </cfRule>
    <cfRule type="cellIs" dxfId="275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92AB301-BA55-4AB3-BBF7-67352B40803A}">
      <formula1>0</formula1>
      <formula2>1000</formula2>
    </dataValidation>
    <dataValidation type="list" allowBlank="1" showInputMessage="1" showErrorMessage="1" sqref="H40:H64" xr:uid="{7A19D584-9147-4FE0-A18F-49EC6C15C86D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4EC60C1-9617-49D1-9D16-199A5D29250B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5F6BA189-D4D5-4040-AB50-CC8BD1262F77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E6F07755-7784-49DA-9E30-CD7CFE42B6B5}">
          <x14:formula1>
            <xm:f>'Calculo Taxa RH'!#REF!</xm:f>
          </x14:formula1>
          <xm:sqref>H38</xm:sqref>
        </x14:dataValidation>
        <x14:dataValidation type="list" allowBlank="1" showInputMessage="1" showErrorMessage="1" xr:uid="{EA3B4072-D6F0-4D49-8A89-955C5326FF92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3" tint="0.59999389629810485"/>
  </sheetPr>
  <dimension ref="B1:V606"/>
  <sheetViews>
    <sheetView showGridLines="0" topLeftCell="A326" zoomScale="85" zoomScaleNormal="85" workbookViewId="0">
      <selection activeCell="O29" sqref="O29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61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274" priority="358" operator="containsText" text="Preencha">
      <formula>NOT(ISERROR(SEARCH("Preencha",B1)))</formula>
    </cfRule>
    <cfRule type="cellIs" dxfId="273" priority="359" operator="equal">
      <formula>"Selecione uma opção:"</formula>
    </cfRule>
  </conditionalFormatting>
  <conditionalFormatting sqref="C9:Q9">
    <cfRule type="containsText" dxfId="272" priority="356" operator="containsText" text="Preencha">
      <formula>NOT(ISERROR(SEARCH("Preencha",C9)))</formula>
    </cfRule>
    <cfRule type="cellIs" dxfId="271" priority="357" operator="equal">
      <formula>"Selecione uma opção:"</formula>
    </cfRule>
  </conditionalFormatting>
  <conditionalFormatting sqref="B3 R3:U3 B4:U8">
    <cfRule type="containsText" dxfId="270" priority="354" operator="containsText" text="Preencha">
      <formula>NOT(ISERROR(SEARCH("Preencha",B3)))</formula>
    </cfRule>
    <cfRule type="cellIs" dxfId="269" priority="355" operator="equal">
      <formula>"Selecione uma opção:"</formula>
    </cfRule>
  </conditionalFormatting>
  <conditionalFormatting sqref="C3:Q3">
    <cfRule type="containsText" dxfId="268" priority="352" operator="containsText" text="Preencha">
      <formula>NOT(ISERROR(SEARCH("Preencha",C3)))</formula>
    </cfRule>
    <cfRule type="cellIs" dxfId="267" priority="353" operator="equal">
      <formula>"Selecione uma opção:"</formula>
    </cfRule>
  </conditionalFormatting>
  <conditionalFormatting sqref="I38 C38">
    <cfRule type="containsText" dxfId="266" priority="344" operator="containsText" text="Preencha">
      <formula>NOT(ISERROR(SEARCH("Preencha",C38)))</formula>
    </cfRule>
    <cfRule type="cellIs" dxfId="265" priority="345" operator="equal">
      <formula>"Selecione uma opção:"</formula>
    </cfRule>
  </conditionalFormatting>
  <conditionalFormatting sqref="B130 B125 B129:R129 R130 R125:U125 R127:U128 B127:B128">
    <cfRule type="containsText" dxfId="264" priority="348" operator="containsText" text="Preencha">
      <formula>NOT(ISERROR(SEARCH("Preencha",B125)))</formula>
    </cfRule>
    <cfRule type="cellIs" dxfId="263" priority="349" operator="equal">
      <formula>"Selecione uma opção:"</formula>
    </cfRule>
  </conditionalFormatting>
  <conditionalFormatting sqref="I122 B123:U124">
    <cfRule type="containsText" dxfId="262" priority="342" operator="containsText" text="Preencha">
      <formula>NOT(ISERROR(SEARCH("Preencha",B122)))</formula>
    </cfRule>
    <cfRule type="cellIs" dxfId="261" priority="343" operator="equal">
      <formula>"Selecione uma opção:"</formula>
    </cfRule>
  </conditionalFormatting>
  <conditionalFormatting sqref="C125:Q125">
    <cfRule type="containsText" dxfId="260" priority="346" operator="containsText" text="Preencha">
      <formula>NOT(ISERROR(SEARCH("Preencha",C125)))</formula>
    </cfRule>
    <cfRule type="cellIs" dxfId="259" priority="347" operator="equal">
      <formula>"Selecione uma opção:"</formula>
    </cfRule>
  </conditionalFormatting>
  <conditionalFormatting sqref="C67:Q67">
    <cfRule type="containsText" dxfId="258" priority="338" operator="containsText" text="Preencha">
      <formula>NOT(ISERROR(SEARCH("Preencha",C67)))</formula>
    </cfRule>
    <cfRule type="cellIs" dxfId="257" priority="339" operator="equal">
      <formula>"Selecione uma opção:"</formula>
    </cfRule>
  </conditionalFormatting>
  <conditionalFormatting sqref="B67 B71:R71 B70 R72 B72 R67:U67 B68:U68 R70:U70">
    <cfRule type="containsText" dxfId="256" priority="340" operator="containsText" text="Preencha">
      <formula>NOT(ISERROR(SEARCH("Preencha",B67)))</formula>
    </cfRule>
    <cfRule type="cellIs" dxfId="255" priority="341" operator="equal">
      <formula>"Selecione uma opção:"</formula>
    </cfRule>
  </conditionalFormatting>
  <conditionalFormatting sqref="B184 R184:U184 R186:U187 B186:B189 R188:R189">
    <cfRule type="containsText" dxfId="254" priority="336" operator="containsText" text="Preencha">
      <formula>NOT(ISERROR(SEARCH("Preencha",B184)))</formula>
    </cfRule>
    <cfRule type="cellIs" dxfId="253" priority="337" operator="equal">
      <formula>"Selecione uma opção:"</formula>
    </cfRule>
  </conditionalFormatting>
  <conditionalFormatting sqref="B208">
    <cfRule type="containsText" dxfId="252" priority="332" operator="containsText" text="Preencha">
      <formula>NOT(ISERROR(SEARCH("Preencha",B208)))</formula>
    </cfRule>
    <cfRule type="cellIs" dxfId="251" priority="333" operator="equal">
      <formula>"Selecione uma opção:"</formula>
    </cfRule>
  </conditionalFormatting>
  <conditionalFormatting sqref="R208:R227 B228:B229 R228:U229">
    <cfRule type="containsText" dxfId="250" priority="330" operator="containsText" text="Preencha">
      <formula>NOT(ISERROR(SEARCH("Preencha",B208)))</formula>
    </cfRule>
    <cfRule type="cellIs" dxfId="249" priority="331" operator="equal">
      <formula>"Selecione uma opção:"</formula>
    </cfRule>
  </conditionalFormatting>
  <conditionalFormatting sqref="B202 B204:B207 R202:V202 R204:V205 R206:R207">
    <cfRule type="containsText" dxfId="248" priority="328" operator="containsText" text="Preencha">
      <formula>NOT(ISERROR(SEARCH("Preencha",B202)))</formula>
    </cfRule>
    <cfRule type="cellIs" dxfId="247" priority="329" operator="equal">
      <formula>"Selecione uma opção:"</formula>
    </cfRule>
  </conditionalFormatting>
  <conditionalFormatting sqref="B237:B255">
    <cfRule type="containsText" dxfId="246" priority="322" operator="containsText" text="Preencha">
      <formula>NOT(ISERROR(SEARCH("Preencha",B237)))</formula>
    </cfRule>
    <cfRule type="cellIs" dxfId="245" priority="323" operator="equal">
      <formula>"Selecione uma opção:"</formula>
    </cfRule>
  </conditionalFormatting>
  <conditionalFormatting sqref="B236">
    <cfRule type="containsText" dxfId="244" priority="320" operator="containsText" text="Preencha">
      <formula>NOT(ISERROR(SEARCH("Preencha",B236)))</formula>
    </cfRule>
    <cfRule type="cellIs" dxfId="243" priority="321" operator="equal">
      <formula>"Selecione uma opção:"</formula>
    </cfRule>
  </conditionalFormatting>
  <conditionalFormatting sqref="B256 R236:R256 U256:V256">
    <cfRule type="containsText" dxfId="242" priority="318" operator="containsText" text="Preencha">
      <formula>NOT(ISERROR(SEARCH("Preencha",B236)))</formula>
    </cfRule>
    <cfRule type="cellIs" dxfId="241" priority="319" operator="equal">
      <formula>"Selecione uma opção:"</formula>
    </cfRule>
  </conditionalFormatting>
  <conditionalFormatting sqref="B230 R230:U230 R232:U233 B232:B235 R234:R235">
    <cfRule type="containsText" dxfId="240" priority="316" operator="containsText" text="Preencha">
      <formula>NOT(ISERROR(SEARCH("Preencha",B230)))</formula>
    </cfRule>
    <cfRule type="cellIs" dxfId="239" priority="317" operator="equal">
      <formula>"Selecione uma opção:"</formula>
    </cfRule>
  </conditionalFormatting>
  <conditionalFormatting sqref="V230 V232:V235">
    <cfRule type="containsText" dxfId="238" priority="280" operator="containsText" text="Preencha">
      <formula>NOT(ISERROR(SEARCH("Preencha",V230)))</formula>
    </cfRule>
    <cfRule type="cellIs" dxfId="237" priority="281" operator="equal">
      <formula>"Selecione uma opção:"</formula>
    </cfRule>
  </conditionalFormatting>
  <conditionalFormatting sqref="B69 R69:U69">
    <cfRule type="containsText" dxfId="236" priority="302" operator="containsText" text="Preencha">
      <formula>NOT(ISERROR(SEARCH("Preencha",B69)))</formula>
    </cfRule>
    <cfRule type="cellIs" dxfId="235" priority="303" operator="equal">
      <formula>"Selecione uma opção:"</formula>
    </cfRule>
  </conditionalFormatting>
  <conditionalFormatting sqref="I74:I121">
    <cfRule type="containsText" dxfId="234" priority="300" operator="containsText" text="Preencha">
      <formula>NOT(ISERROR(SEARCH("Preencha",I74)))</formula>
    </cfRule>
    <cfRule type="cellIs" dxfId="233" priority="301" operator="equal">
      <formula>"Selecione uma opção:"</formula>
    </cfRule>
  </conditionalFormatting>
  <conditionalFormatting sqref="B265:B299">
    <cfRule type="containsText" dxfId="232" priority="312" operator="containsText" text="Preencha">
      <formula>NOT(ISERROR(SEARCH("Preencha",B265)))</formula>
    </cfRule>
    <cfRule type="cellIs" dxfId="231" priority="313" operator="equal">
      <formula>"Selecione uma opção:"</formula>
    </cfRule>
  </conditionalFormatting>
  <conditionalFormatting sqref="B264">
    <cfRule type="containsText" dxfId="230" priority="310" operator="containsText" text="Preencha">
      <formula>NOT(ISERROR(SEARCH("Preencha",B264)))</formula>
    </cfRule>
    <cfRule type="cellIs" dxfId="229" priority="311" operator="equal">
      <formula>"Selecione uma opção:"</formula>
    </cfRule>
  </conditionalFormatting>
  <conditionalFormatting sqref="B300 R264:R300 U300:V300">
    <cfRule type="containsText" dxfId="228" priority="308" operator="containsText" text="Preencha">
      <formula>NOT(ISERROR(SEARCH("Preencha",B264)))</formula>
    </cfRule>
    <cfRule type="cellIs" dxfId="227" priority="309" operator="equal">
      <formula>"Selecione uma opção:"</formula>
    </cfRule>
  </conditionalFormatting>
  <conditionalFormatting sqref="B258 R258:V258 R260:V261 B260:B263 R262:R263">
    <cfRule type="containsText" dxfId="226" priority="306" operator="containsText" text="Preencha">
      <formula>NOT(ISERROR(SEARCH("Preencha",B258)))</formula>
    </cfRule>
    <cfRule type="cellIs" dxfId="225" priority="307" operator="equal">
      <formula>"Selecione uma opção:"</formula>
    </cfRule>
  </conditionalFormatting>
  <conditionalFormatting sqref="V208:V229">
    <cfRule type="containsText" dxfId="224" priority="286" operator="containsText" text="Preencha">
      <formula>NOT(ISERROR(SEARCH("Preencha",V208)))</formula>
    </cfRule>
    <cfRule type="cellIs" dxfId="223" priority="287" operator="equal">
      <formula>"Selecione uma opção:"</formula>
    </cfRule>
  </conditionalFormatting>
  <conditionalFormatting sqref="V236:V255">
    <cfRule type="containsText" dxfId="222" priority="282" operator="containsText" text="Preencha">
      <formula>NOT(ISERROR(SEARCH("Preencha",V236)))</formula>
    </cfRule>
    <cfRule type="cellIs" dxfId="221" priority="283" operator="equal">
      <formula>"Selecione uma opção:"</formula>
    </cfRule>
  </conditionalFormatting>
  <conditionalFormatting sqref="V1:V2 V190:V199 V383:V606 V73:V122">
    <cfRule type="containsText" dxfId="220" priority="298" operator="containsText" text="Preencha">
      <formula>NOT(ISERROR(SEARCH("Preencha",V1)))</formula>
    </cfRule>
    <cfRule type="cellIs" dxfId="219" priority="299" operator="equal">
      <formula>"Selecione uma opção:"</formula>
    </cfRule>
  </conditionalFormatting>
  <conditionalFormatting sqref="V3:V8">
    <cfRule type="containsText" dxfId="218" priority="296" operator="containsText" text="Preencha">
      <formula>NOT(ISERROR(SEARCH("Preencha",V3)))</formula>
    </cfRule>
    <cfRule type="cellIs" dxfId="217" priority="297" operator="equal">
      <formula>"Selecione uma opção:"</formula>
    </cfRule>
  </conditionalFormatting>
  <conditionalFormatting sqref="V125 V127:V130">
    <cfRule type="containsText" dxfId="216" priority="294" operator="containsText" text="Preencha">
      <formula>NOT(ISERROR(SEARCH("Preencha",V125)))</formula>
    </cfRule>
    <cfRule type="cellIs" dxfId="215" priority="295" operator="equal">
      <formula>"Selecione uma opção:"</formula>
    </cfRule>
  </conditionalFormatting>
  <conditionalFormatting sqref="V123:V124">
    <cfRule type="containsText" dxfId="214" priority="292" operator="containsText" text="Preencha">
      <formula>NOT(ISERROR(SEARCH("Preencha",V123)))</formula>
    </cfRule>
    <cfRule type="cellIs" dxfId="213" priority="293" operator="equal">
      <formula>"Selecione uma opção:"</formula>
    </cfRule>
  </conditionalFormatting>
  <conditionalFormatting sqref="V67:V68 V70:V72">
    <cfRule type="containsText" dxfId="212" priority="290" operator="containsText" text="Preencha">
      <formula>NOT(ISERROR(SEARCH("Preencha",V67)))</formula>
    </cfRule>
    <cfRule type="cellIs" dxfId="211" priority="291" operator="equal">
      <formula>"Selecione uma opção:"</formula>
    </cfRule>
  </conditionalFormatting>
  <conditionalFormatting sqref="V184 V186:V189">
    <cfRule type="containsText" dxfId="210" priority="288" operator="containsText" text="Preencha">
      <formula>NOT(ISERROR(SEARCH("Preencha",V184)))</formula>
    </cfRule>
    <cfRule type="cellIs" dxfId="209" priority="289" operator="equal">
      <formula>"Selecione uma opção:"</formula>
    </cfRule>
  </conditionalFormatting>
  <conditionalFormatting sqref="V206:V207">
    <cfRule type="containsText" dxfId="208" priority="284" operator="containsText" text="Preencha">
      <formula>NOT(ISERROR(SEARCH("Preencha",V206)))</formula>
    </cfRule>
    <cfRule type="cellIs" dxfId="207" priority="285" operator="equal">
      <formula>"Selecione uma opção:"</formula>
    </cfRule>
  </conditionalFormatting>
  <conditionalFormatting sqref="V264:V299">
    <cfRule type="containsText" dxfId="206" priority="278" operator="containsText" text="Preencha">
      <formula>NOT(ISERROR(SEARCH("Preencha",V264)))</formula>
    </cfRule>
    <cfRule type="cellIs" dxfId="205" priority="279" operator="equal">
      <formula>"Selecione uma opção:"</formula>
    </cfRule>
  </conditionalFormatting>
  <conditionalFormatting sqref="V69">
    <cfRule type="containsText" dxfId="204" priority="276" operator="containsText" text="Preencha">
      <formula>NOT(ISERROR(SEARCH("Preencha",V69)))</formula>
    </cfRule>
    <cfRule type="cellIs" dxfId="203" priority="277" operator="equal">
      <formula>"Selecione uma opção:"</formula>
    </cfRule>
  </conditionalFormatting>
  <conditionalFormatting sqref="S73:S122">
    <cfRule type="containsText" dxfId="202" priority="274" operator="containsText" text="Preencha">
      <formula>NOT(ISERROR(SEARCH("Preencha",S73)))</formula>
    </cfRule>
    <cfRule type="cellIs" dxfId="201" priority="275" operator="equal">
      <formula>"Selecione uma opção:"</formula>
    </cfRule>
  </conditionalFormatting>
  <conditionalFormatting sqref="U73:U122">
    <cfRule type="containsText" dxfId="200" priority="272" operator="containsText" text="Preencha">
      <formula>NOT(ISERROR(SEARCH("Preencha",U73)))</formula>
    </cfRule>
    <cfRule type="cellIs" dxfId="199" priority="273" operator="equal">
      <formula>"Selecione uma opção:"</formula>
    </cfRule>
  </conditionalFormatting>
  <conditionalFormatting sqref="T73:T122">
    <cfRule type="containsText" dxfId="198" priority="270" operator="containsText" text="Preencha">
      <formula>NOT(ISERROR(SEARCH("Preencha",T73)))</formula>
    </cfRule>
    <cfRule type="cellIs" dxfId="197" priority="271" operator="equal">
      <formula>"Selecione uma opção:"</formula>
    </cfRule>
  </conditionalFormatting>
  <conditionalFormatting sqref="S15:S64">
    <cfRule type="containsText" dxfId="196" priority="268" operator="containsText" text="Preencha">
      <formula>NOT(ISERROR(SEARCH("Preencha",S15)))</formula>
    </cfRule>
    <cfRule type="cellIs" dxfId="195" priority="269" operator="equal">
      <formula>"Selecione uma opção:"</formula>
    </cfRule>
  </conditionalFormatting>
  <conditionalFormatting sqref="U15:U64">
    <cfRule type="containsText" dxfId="194" priority="266" operator="containsText" text="Preencha">
      <formula>NOT(ISERROR(SEARCH("Preencha",U15)))</formula>
    </cfRule>
    <cfRule type="cellIs" dxfId="193" priority="267" operator="equal">
      <formula>"Selecione uma opção:"</formula>
    </cfRule>
  </conditionalFormatting>
  <conditionalFormatting sqref="T15:T64">
    <cfRule type="containsText" dxfId="192" priority="264" operator="containsText" text="Preencha">
      <formula>NOT(ISERROR(SEARCH("Preencha",T15)))</formula>
    </cfRule>
    <cfRule type="cellIs" dxfId="191" priority="265" operator="equal">
      <formula>"Selecione uma opção:"</formula>
    </cfRule>
  </conditionalFormatting>
  <conditionalFormatting sqref="S190:S199">
    <cfRule type="containsText" dxfId="190" priority="262" operator="containsText" text="Preencha">
      <formula>NOT(ISERROR(SEARCH("Preencha",S190)))</formula>
    </cfRule>
    <cfRule type="cellIs" dxfId="189" priority="263" operator="equal">
      <formula>"Selecione uma opção:"</formula>
    </cfRule>
  </conditionalFormatting>
  <conditionalFormatting sqref="U190:U199">
    <cfRule type="containsText" dxfId="188" priority="260" operator="containsText" text="Preencha">
      <formula>NOT(ISERROR(SEARCH("Preencha",U190)))</formula>
    </cfRule>
    <cfRule type="cellIs" dxfId="187" priority="261" operator="equal">
      <formula>"Selecione uma opção:"</formula>
    </cfRule>
  </conditionalFormatting>
  <conditionalFormatting sqref="T190:T199">
    <cfRule type="containsText" dxfId="186" priority="258" operator="containsText" text="Preencha">
      <formula>NOT(ISERROR(SEARCH("Preencha",T190)))</formula>
    </cfRule>
    <cfRule type="cellIs" dxfId="185" priority="259" operator="equal">
      <formula>"Selecione uma opção:"</formula>
    </cfRule>
  </conditionalFormatting>
  <conditionalFormatting sqref="S208:S227">
    <cfRule type="containsText" dxfId="184" priority="256" operator="containsText" text="Preencha">
      <formula>NOT(ISERROR(SEARCH("Preencha",S208)))</formula>
    </cfRule>
    <cfRule type="cellIs" dxfId="183" priority="257" operator="equal">
      <formula>"Selecione uma opção:"</formula>
    </cfRule>
  </conditionalFormatting>
  <conditionalFormatting sqref="U208:U227">
    <cfRule type="containsText" dxfId="182" priority="254" operator="containsText" text="Preencha">
      <formula>NOT(ISERROR(SEARCH("Preencha",U208)))</formula>
    </cfRule>
    <cfRule type="cellIs" dxfId="181" priority="255" operator="equal">
      <formula>"Selecione uma opção:"</formula>
    </cfRule>
  </conditionalFormatting>
  <conditionalFormatting sqref="T208:T227">
    <cfRule type="containsText" dxfId="180" priority="252" operator="containsText" text="Preencha">
      <formula>NOT(ISERROR(SEARCH("Preencha",T208)))</formula>
    </cfRule>
    <cfRule type="cellIs" dxfId="179" priority="253" operator="equal">
      <formula>"Selecione uma opção:"</formula>
    </cfRule>
  </conditionalFormatting>
  <conditionalFormatting sqref="S236:S255">
    <cfRule type="containsText" dxfId="178" priority="250" operator="containsText" text="Preencha">
      <formula>NOT(ISERROR(SEARCH("Preencha",S236)))</formula>
    </cfRule>
    <cfRule type="cellIs" dxfId="177" priority="251" operator="equal">
      <formula>"Selecione uma opção:"</formula>
    </cfRule>
  </conditionalFormatting>
  <conditionalFormatting sqref="U236:U255">
    <cfRule type="containsText" dxfId="176" priority="248" operator="containsText" text="Preencha">
      <formula>NOT(ISERROR(SEARCH("Preencha",U236)))</formula>
    </cfRule>
    <cfRule type="cellIs" dxfId="175" priority="249" operator="equal">
      <formula>"Selecione uma opção:"</formula>
    </cfRule>
  </conditionalFormatting>
  <conditionalFormatting sqref="T236:T255">
    <cfRule type="containsText" dxfId="174" priority="246" operator="containsText" text="Preencha">
      <formula>NOT(ISERROR(SEARCH("Preencha",T236)))</formula>
    </cfRule>
    <cfRule type="cellIs" dxfId="173" priority="247" operator="equal">
      <formula>"Selecione uma opção:"</formula>
    </cfRule>
  </conditionalFormatting>
  <conditionalFormatting sqref="S264:S299">
    <cfRule type="containsText" dxfId="172" priority="244" operator="containsText" text="Preencha">
      <formula>NOT(ISERROR(SEARCH("Preencha",S264)))</formula>
    </cfRule>
    <cfRule type="cellIs" dxfId="171" priority="245" operator="equal">
      <formula>"Selecione uma opção:"</formula>
    </cfRule>
  </conditionalFormatting>
  <conditionalFormatting sqref="U264:U299">
    <cfRule type="containsText" dxfId="170" priority="242" operator="containsText" text="Preencha">
      <formula>NOT(ISERROR(SEARCH("Preencha",U264)))</formula>
    </cfRule>
    <cfRule type="cellIs" dxfId="169" priority="243" operator="equal">
      <formula>"Selecione uma opção:"</formula>
    </cfRule>
  </conditionalFormatting>
  <conditionalFormatting sqref="T264:T299">
    <cfRule type="containsText" dxfId="168" priority="240" operator="containsText" text="Preencha">
      <formula>NOT(ISERROR(SEARCH("Preencha",T264)))</formula>
    </cfRule>
    <cfRule type="cellIs" dxfId="167" priority="241" operator="equal">
      <formula>"Selecione uma opção:"</formula>
    </cfRule>
  </conditionalFormatting>
  <conditionalFormatting sqref="C70 C69:Q69">
    <cfRule type="containsText" dxfId="166" priority="238" operator="containsText" text="Preencha">
      <formula>NOT(ISERROR(SEARCH("Preencha",C69)))</formula>
    </cfRule>
    <cfRule type="cellIs" dxfId="165" priority="239" operator="equal">
      <formula>"Selecione uma opção:"</formula>
    </cfRule>
  </conditionalFormatting>
  <conditionalFormatting sqref="C128 C127:Q127">
    <cfRule type="containsText" dxfId="164" priority="236" operator="containsText" text="Preencha">
      <formula>NOT(ISERROR(SEARCH("Preencha",C127)))</formula>
    </cfRule>
    <cfRule type="cellIs" dxfId="163" priority="237" operator="equal">
      <formula>"Selecione uma opção:"</formula>
    </cfRule>
  </conditionalFormatting>
  <conditionalFormatting sqref="C131 E131:Q131">
    <cfRule type="containsText" dxfId="162" priority="218" operator="containsText" text="Preencha">
      <formula>NOT(ISERROR(SEARCH("Preencha",C131)))</formula>
    </cfRule>
    <cfRule type="cellIs" dxfId="161" priority="219" operator="equal">
      <formula>"Selecione uma opção:"</formula>
    </cfRule>
  </conditionalFormatting>
  <conditionalFormatting sqref="C73 E73:Q73">
    <cfRule type="containsText" dxfId="160" priority="220" operator="containsText" text="Preencha">
      <formula>NOT(ISERROR(SEARCH("Preencha",C73)))</formula>
    </cfRule>
    <cfRule type="cellIs" dxfId="159" priority="221" operator="equal">
      <formula>"Selecione uma opção:"</formula>
    </cfRule>
  </conditionalFormatting>
  <conditionalFormatting sqref="F38">
    <cfRule type="containsText" dxfId="158" priority="176" operator="containsText" text="Preencha">
      <formula>NOT(ISERROR(SEARCH("Preencha",F38)))</formula>
    </cfRule>
    <cfRule type="cellIs" dxfId="157" priority="177" operator="equal">
      <formula>"Selecione uma opção:"</formula>
    </cfRule>
  </conditionalFormatting>
  <conditionalFormatting sqref="B126:U126">
    <cfRule type="containsText" dxfId="156" priority="174" operator="containsText" text="Preencha">
      <formula>NOT(ISERROR(SEARCH("Preencha",B126)))</formula>
    </cfRule>
    <cfRule type="cellIs" dxfId="155" priority="175" operator="equal">
      <formula>"Selecione uma opção:"</formula>
    </cfRule>
  </conditionalFormatting>
  <conditionalFormatting sqref="V126">
    <cfRule type="containsText" dxfId="154" priority="172" operator="containsText" text="Preencha">
      <formula>NOT(ISERROR(SEARCH("Preencha",V126)))</formula>
    </cfRule>
    <cfRule type="cellIs" dxfId="153" priority="173" operator="equal">
      <formula>"Selecione uma opção:"</formula>
    </cfRule>
  </conditionalFormatting>
  <conditionalFormatting sqref="B185 R185:U185">
    <cfRule type="containsText" dxfId="152" priority="170" operator="containsText" text="Preencha">
      <formula>NOT(ISERROR(SEARCH("Preencha",B185)))</formula>
    </cfRule>
    <cfRule type="cellIs" dxfId="151" priority="171" operator="equal">
      <formula>"Selecione uma opção:"</formula>
    </cfRule>
  </conditionalFormatting>
  <conditionalFormatting sqref="V185">
    <cfRule type="containsText" dxfId="150" priority="168" operator="containsText" text="Preencha">
      <formula>NOT(ISERROR(SEARCH("Preencha",V185)))</formula>
    </cfRule>
    <cfRule type="cellIs" dxfId="149" priority="169" operator="equal">
      <formula>"Selecione uma opção:"</formula>
    </cfRule>
  </conditionalFormatting>
  <conditionalFormatting sqref="B203 R203:V203">
    <cfRule type="containsText" dxfId="148" priority="166" operator="containsText" text="Preencha">
      <formula>NOT(ISERROR(SEARCH("Preencha",B203)))</formula>
    </cfRule>
    <cfRule type="cellIs" dxfId="147" priority="167" operator="equal">
      <formula>"Selecione uma opção:"</formula>
    </cfRule>
  </conditionalFormatting>
  <conditionalFormatting sqref="B231 R231:V231">
    <cfRule type="containsText" dxfId="146" priority="164" operator="containsText" text="Preencha">
      <formula>NOT(ISERROR(SEARCH("Preencha",B231)))</formula>
    </cfRule>
    <cfRule type="cellIs" dxfId="145" priority="165" operator="equal">
      <formula>"Selecione uma opção:"</formula>
    </cfRule>
  </conditionalFormatting>
  <conditionalFormatting sqref="B259 R259:V259">
    <cfRule type="containsText" dxfId="144" priority="162" operator="containsText" text="Preencha">
      <formula>NOT(ISERROR(SEARCH("Preencha",B259)))</formula>
    </cfRule>
    <cfRule type="cellIs" dxfId="143" priority="163" operator="equal">
      <formula>"Selecione uma opção:"</formula>
    </cfRule>
  </conditionalFormatting>
  <conditionalFormatting sqref="S300:T300">
    <cfRule type="containsText" dxfId="142" priority="149" operator="containsText" text="Preencha">
      <formula>NOT(ISERROR(SEARCH("Preencha",S300)))</formula>
    </cfRule>
    <cfRule type="cellIs" dxfId="141" priority="150" operator="equal">
      <formula>"Selecione uma opção:"</formula>
    </cfRule>
  </conditionalFormatting>
  <conditionalFormatting sqref="S256:T256">
    <cfRule type="containsText" dxfId="140" priority="147" operator="containsText" text="Preencha">
      <formula>NOT(ISERROR(SEARCH("Preencha",S256)))</formula>
    </cfRule>
    <cfRule type="cellIs" dxfId="139" priority="148" operator="equal">
      <formula>"Selecione uma opção:"</formula>
    </cfRule>
  </conditionalFormatting>
  <conditionalFormatting sqref="S200:T200">
    <cfRule type="containsText" dxfId="138" priority="145" operator="containsText" text="Preencha">
      <formula>NOT(ISERROR(SEARCH("Preencha",S200)))</formula>
    </cfRule>
    <cfRule type="cellIs" dxfId="137" priority="146" operator="equal">
      <formula>"Selecione uma opção:"</formula>
    </cfRule>
  </conditionalFormatting>
  <conditionalFormatting sqref="D5">
    <cfRule type="cellIs" dxfId="136" priority="144" operator="equal">
      <formula>0</formula>
    </cfRule>
  </conditionalFormatting>
  <conditionalFormatting sqref="C74:C122">
    <cfRule type="containsText" dxfId="135" priority="137" operator="containsText" text="Preencha">
      <formula>NOT(ISERROR(SEARCH("Preencha",C74)))</formula>
    </cfRule>
    <cfRule type="cellIs" dxfId="134" priority="138" operator="equal">
      <formula>"Selecione uma opção:"</formula>
    </cfRule>
  </conditionalFormatting>
  <conditionalFormatting sqref="C257:Q257 C200:Q201 C182:Q183">
    <cfRule type="containsText" dxfId="133" priority="135" operator="containsText" text="Preencha">
      <formula>NOT(ISERROR(SEARCH("Preencha",C182)))</formula>
    </cfRule>
    <cfRule type="cellIs" dxfId="132" priority="136" operator="equal">
      <formula>"Selecione uma opção:"</formula>
    </cfRule>
  </conditionalFormatting>
  <conditionalFormatting sqref="C188:Q188">
    <cfRule type="containsText" dxfId="131" priority="133" operator="containsText" text="Preencha">
      <formula>NOT(ISERROR(SEARCH("Preencha",C188)))</formula>
    </cfRule>
    <cfRule type="cellIs" dxfId="130" priority="134" operator="equal">
      <formula>"Selecione uma opção:"</formula>
    </cfRule>
  </conditionalFormatting>
  <conditionalFormatting sqref="C184:Q184">
    <cfRule type="containsText" dxfId="129" priority="131" operator="containsText" text="Preencha">
      <formula>NOT(ISERROR(SEARCH("Preencha",C184)))</formula>
    </cfRule>
    <cfRule type="cellIs" dxfId="128" priority="132" operator="equal">
      <formula>"Selecione uma opção:"</formula>
    </cfRule>
  </conditionalFormatting>
  <conditionalFormatting sqref="C202:Q202">
    <cfRule type="containsText" dxfId="127" priority="125" operator="containsText" text="Preencha">
      <formula>NOT(ISERROR(SEARCH("Preencha",C202)))</formula>
    </cfRule>
    <cfRule type="cellIs" dxfId="126" priority="126" operator="equal">
      <formula>"Selecione uma opção:"</formula>
    </cfRule>
  </conditionalFormatting>
  <conditionalFormatting sqref="N227:Q227 C228:Q229">
    <cfRule type="containsText" dxfId="125" priority="129" operator="containsText" text="Preencha">
      <formula>NOT(ISERROR(SEARCH("Preencha",C227)))</formula>
    </cfRule>
    <cfRule type="cellIs" dxfId="124" priority="130" operator="equal">
      <formula>"Selecione uma opção:"</formula>
    </cfRule>
  </conditionalFormatting>
  <conditionalFormatting sqref="C206:Q206">
    <cfRule type="containsText" dxfId="123" priority="127" operator="containsText" text="Preencha">
      <formula>NOT(ISERROR(SEARCH("Preencha",C206)))</formula>
    </cfRule>
    <cfRule type="cellIs" dxfId="122" priority="128" operator="equal">
      <formula>"Selecione uma opção:"</formula>
    </cfRule>
  </conditionalFormatting>
  <conditionalFormatting sqref="G227">
    <cfRule type="containsText" dxfId="121" priority="123" operator="containsText" text="Preencha">
      <formula>NOT(ISERROR(SEARCH("Preencha",G227)))</formula>
    </cfRule>
    <cfRule type="cellIs" dxfId="120" priority="124" operator="equal">
      <formula>"Selecione uma opção:"</formula>
    </cfRule>
  </conditionalFormatting>
  <conditionalFormatting sqref="C230:Q230">
    <cfRule type="containsText" dxfId="119" priority="119" operator="containsText" text="Preencha">
      <formula>NOT(ISERROR(SEARCH("Preencha",C230)))</formula>
    </cfRule>
    <cfRule type="cellIs" dxfId="118" priority="120" operator="equal">
      <formula>"Selecione uma opção:"</formula>
    </cfRule>
  </conditionalFormatting>
  <conditionalFormatting sqref="C234:Q234">
    <cfRule type="containsText" dxfId="117" priority="121" operator="containsText" text="Preencha">
      <formula>NOT(ISERROR(SEARCH("Preencha",C234)))</formula>
    </cfRule>
    <cfRule type="cellIs" dxfId="116" priority="122" operator="equal">
      <formula>"Selecione uma opção:"</formula>
    </cfRule>
  </conditionalFormatting>
  <conditionalFormatting sqref="C258:Q258">
    <cfRule type="containsText" dxfId="115" priority="113" operator="containsText" text="Preencha">
      <formula>NOT(ISERROR(SEARCH("Preencha",C258)))</formula>
    </cfRule>
    <cfRule type="cellIs" dxfId="114" priority="114" operator="equal">
      <formula>"Selecione uma opção:"</formula>
    </cfRule>
  </conditionalFormatting>
  <conditionalFormatting sqref="C300:I300">
    <cfRule type="containsText" dxfId="113" priority="117" operator="containsText" text="Preencha">
      <formula>NOT(ISERROR(SEARCH("Preencha",C300)))</formula>
    </cfRule>
    <cfRule type="cellIs" dxfId="112" priority="118" operator="equal">
      <formula>"Selecione uma opção:"</formula>
    </cfRule>
  </conditionalFormatting>
  <conditionalFormatting sqref="C262:Q262">
    <cfRule type="containsText" dxfId="111" priority="115" operator="containsText" text="Preencha">
      <formula>NOT(ISERROR(SEARCH("Preencha",C262)))</formula>
    </cfRule>
    <cfRule type="cellIs" dxfId="110" priority="116" operator="equal">
      <formula>"Selecione uma opção:"</formula>
    </cfRule>
  </conditionalFormatting>
  <conditionalFormatting sqref="C187 C186:Q186">
    <cfRule type="containsText" dxfId="109" priority="111" operator="containsText" text="Preencha">
      <formula>NOT(ISERROR(SEARCH("Preencha",C186)))</formula>
    </cfRule>
    <cfRule type="cellIs" dxfId="108" priority="112" operator="equal">
      <formula>"Selecione uma opção:"</formula>
    </cfRule>
  </conditionalFormatting>
  <conditionalFormatting sqref="C204:Q204">
    <cfRule type="containsText" dxfId="107" priority="109" operator="containsText" text="Preencha">
      <formula>NOT(ISERROR(SEARCH("Preencha",C204)))</formula>
    </cfRule>
    <cfRule type="cellIs" dxfId="106" priority="110" operator="equal">
      <formula>"Selecione uma opção:"</formula>
    </cfRule>
  </conditionalFormatting>
  <conditionalFormatting sqref="C233 C232:Q232">
    <cfRule type="containsText" dxfId="105" priority="107" operator="containsText" text="Preencha">
      <formula>NOT(ISERROR(SEARCH("Preencha",C232)))</formula>
    </cfRule>
    <cfRule type="cellIs" dxfId="104" priority="108" operator="equal">
      <formula>"Selecione uma opção:"</formula>
    </cfRule>
  </conditionalFormatting>
  <conditionalFormatting sqref="C261 C260:Q260">
    <cfRule type="containsText" dxfId="103" priority="105" operator="containsText" text="Preencha">
      <formula>NOT(ISERROR(SEARCH("Preencha",C260)))</formula>
    </cfRule>
    <cfRule type="cellIs" dxfId="102" priority="106" operator="equal">
      <formula>"Selecione uma opção:"</formula>
    </cfRule>
  </conditionalFormatting>
  <conditionalFormatting sqref="I191:I199">
    <cfRule type="containsText" dxfId="101" priority="99" operator="containsText" text="Preencha">
      <formula>NOT(ISERROR(SEARCH("Preencha",I191)))</formula>
    </cfRule>
    <cfRule type="cellIs" dxfId="100" priority="100" operator="equal">
      <formula>"Selecione uma opção:"</formula>
    </cfRule>
  </conditionalFormatting>
  <conditionalFormatting sqref="E190 G190:H190 C191:C199 E191:H199 K199:Q199 N190:Q198">
    <cfRule type="containsText" dxfId="99" priority="103" operator="containsText" text="Preencha">
      <formula>NOT(ISERROR(SEARCH("Preencha",C190)))</formula>
    </cfRule>
    <cfRule type="cellIs" dxfId="98" priority="104" operator="equal">
      <formula>"Selecione uma opção:"</formula>
    </cfRule>
  </conditionalFormatting>
  <conditionalFormatting sqref="C190 I190">
    <cfRule type="containsText" dxfId="97" priority="101" operator="containsText" text="Preencha">
      <formula>NOT(ISERROR(SEARCH("Preencha",C190)))</formula>
    </cfRule>
    <cfRule type="cellIs" dxfId="96" priority="102" operator="equal">
      <formula>"Selecione uma opção:"</formula>
    </cfRule>
  </conditionalFormatting>
  <conditionalFormatting sqref="G216:H226 N216:Q226 C216:C227">
    <cfRule type="containsText" dxfId="95" priority="89" operator="containsText" text="Preencha">
      <formula>NOT(ISERROR(SEARCH("Preencha",C216)))</formula>
    </cfRule>
    <cfRule type="cellIs" dxfId="94" priority="90" operator="equal">
      <formula>"Selecione uma opção:"</formula>
    </cfRule>
  </conditionalFormatting>
  <conditionalFormatting sqref="I216:I226">
    <cfRule type="containsText" dxfId="93" priority="87" operator="containsText" text="Preencha">
      <formula>NOT(ISERROR(SEARCH("Preencha",I216)))</formula>
    </cfRule>
    <cfRule type="cellIs" dxfId="92" priority="88" operator="equal">
      <formula>"Selecione uma opção:"</formula>
    </cfRule>
  </conditionalFormatting>
  <conditionalFormatting sqref="C256:Q256 N255:Q255">
    <cfRule type="containsText" dxfId="91" priority="85" operator="containsText" text="Preencha">
      <formula>NOT(ISERROR(SEARCH("Preencha",C255)))</formula>
    </cfRule>
    <cfRule type="cellIs" dxfId="90" priority="86" operator="equal">
      <formula>"Selecione uma opção:"</formula>
    </cfRule>
  </conditionalFormatting>
  <conditionalFormatting sqref="I209:I215">
    <cfRule type="containsText" dxfId="89" priority="93" operator="containsText" text="Preencha">
      <formula>NOT(ISERROR(SEARCH("Preencha",I209)))</formula>
    </cfRule>
    <cfRule type="cellIs" dxfId="88" priority="94" operator="equal">
      <formula>"Selecione uma opção:"</formula>
    </cfRule>
  </conditionalFormatting>
  <conditionalFormatting sqref="E208 G208:H208 C209:C215 E209:H210 N208:Q215 G211:H215 E211:F227">
    <cfRule type="containsText" dxfId="87" priority="97" operator="containsText" text="Preencha">
      <formula>NOT(ISERROR(SEARCH("Preencha",C208)))</formula>
    </cfRule>
    <cfRule type="cellIs" dxfId="86" priority="98" operator="equal">
      <formula>"Selecione uma opção:"</formula>
    </cfRule>
  </conditionalFormatting>
  <conditionalFormatting sqref="C208 I208">
    <cfRule type="containsText" dxfId="85" priority="95" operator="containsText" text="Preencha">
      <formula>NOT(ISERROR(SEARCH("Preencha",C208)))</formula>
    </cfRule>
    <cfRule type="cellIs" dxfId="84" priority="96" operator="equal">
      <formula>"Selecione uma opção:"</formula>
    </cfRule>
  </conditionalFormatting>
  <conditionalFormatting sqref="C205">
    <cfRule type="containsText" dxfId="83" priority="91" operator="containsText" text="Preencha">
      <formula>NOT(ISERROR(SEARCH("Preencha",C205)))</formula>
    </cfRule>
    <cfRule type="cellIs" dxfId="82" priority="92" operator="equal">
      <formula>"Selecione uma opção:"</formula>
    </cfRule>
  </conditionalFormatting>
  <conditionalFormatting sqref="G255">
    <cfRule type="containsText" dxfId="81" priority="83" operator="containsText" text="Preencha">
      <formula>NOT(ISERROR(SEARCH("Preencha",G255)))</formula>
    </cfRule>
    <cfRule type="cellIs" dxfId="80" priority="84" operator="equal">
      <formula>"Selecione uma opção:"</formula>
    </cfRule>
  </conditionalFormatting>
  <conditionalFormatting sqref="I237:I243">
    <cfRule type="containsText" dxfId="79" priority="77" operator="containsText" text="Preencha">
      <formula>NOT(ISERROR(SEARCH("Preencha",I237)))</formula>
    </cfRule>
    <cfRule type="cellIs" dxfId="78" priority="78" operator="equal">
      <formula>"Selecione uma opção:"</formula>
    </cfRule>
  </conditionalFormatting>
  <conditionalFormatting sqref="E236 G236:H236 C237:C243 E237:H238 N236:Q243 G239:H243 E239:F255">
    <cfRule type="containsText" dxfId="77" priority="81" operator="containsText" text="Preencha">
      <formula>NOT(ISERROR(SEARCH("Preencha",C236)))</formula>
    </cfRule>
    <cfRule type="cellIs" dxfId="76" priority="82" operator="equal">
      <formula>"Selecione uma opção:"</formula>
    </cfRule>
  </conditionalFormatting>
  <conditionalFormatting sqref="C236 I236">
    <cfRule type="containsText" dxfId="75" priority="79" operator="containsText" text="Preencha">
      <formula>NOT(ISERROR(SEARCH("Preencha",C236)))</formula>
    </cfRule>
    <cfRule type="cellIs" dxfId="74" priority="80" operator="equal">
      <formula>"Selecione uma opção:"</formula>
    </cfRule>
  </conditionalFormatting>
  <conditionalFormatting sqref="I244:I254">
    <cfRule type="containsText" dxfId="73" priority="73" operator="containsText" text="Preencha">
      <formula>NOT(ISERROR(SEARCH("Preencha",I244)))</formula>
    </cfRule>
    <cfRule type="cellIs" dxfId="72" priority="74" operator="equal">
      <formula>"Selecione uma opção:"</formula>
    </cfRule>
  </conditionalFormatting>
  <conditionalFormatting sqref="G244:H254 N244:Q254 C244:C255">
    <cfRule type="containsText" dxfId="71" priority="75" operator="containsText" text="Preencha">
      <formula>NOT(ISERROR(SEARCH("Preencha",C244)))</formula>
    </cfRule>
    <cfRule type="cellIs" dxfId="70" priority="76" operator="equal">
      <formula>"Selecione uma opção:"</formula>
    </cfRule>
  </conditionalFormatting>
  <conditionalFormatting sqref="I264">
    <cfRule type="containsText" dxfId="69" priority="63" operator="containsText" text="Preencha">
      <formula>NOT(ISERROR(SEARCH("Preencha",I264)))</formula>
    </cfRule>
    <cfRule type="cellIs" dxfId="68" priority="64" operator="equal">
      <formula>"Selecione uma opção:"</formula>
    </cfRule>
  </conditionalFormatting>
  <conditionalFormatting sqref="N272:Q282">
    <cfRule type="containsText" dxfId="67" priority="67" operator="containsText" text="Preencha">
      <formula>NOT(ISERROR(SEARCH("Preencha",N272)))</formula>
    </cfRule>
    <cfRule type="cellIs" dxfId="66" priority="68" operator="equal">
      <formula>"Selecione uma opção:"</formula>
    </cfRule>
  </conditionalFormatting>
  <conditionalFormatting sqref="N264:Q271 C265:C299">
    <cfRule type="containsText" dxfId="65" priority="71" operator="containsText" text="Preencha">
      <formula>NOT(ISERROR(SEARCH("Preencha",C264)))</formula>
    </cfRule>
    <cfRule type="cellIs" dxfId="64" priority="72" operator="equal">
      <formula>"Selecione uma opção:"</formula>
    </cfRule>
  </conditionalFormatting>
  <conditionalFormatting sqref="C264">
    <cfRule type="containsText" dxfId="63" priority="69" operator="containsText" text="Preencha">
      <formula>NOT(ISERROR(SEARCH("Preencha",C264)))</formula>
    </cfRule>
    <cfRule type="cellIs" dxfId="62" priority="70" operator="equal">
      <formula>"Selecione uma opção:"</formula>
    </cfRule>
  </conditionalFormatting>
  <conditionalFormatting sqref="N283:Q299">
    <cfRule type="containsText" dxfId="61" priority="65" operator="containsText" text="Preencha">
      <formula>NOT(ISERROR(SEARCH("Preencha",N283)))</formula>
    </cfRule>
    <cfRule type="cellIs" dxfId="60" priority="66" operator="equal">
      <formula>"Selecione uma opção:"</formula>
    </cfRule>
  </conditionalFormatting>
  <conditionalFormatting sqref="I265:I299">
    <cfRule type="containsText" dxfId="59" priority="61" operator="containsText" text="Preencha">
      <formula>NOT(ISERROR(SEARCH("Preencha",I265)))</formula>
    </cfRule>
    <cfRule type="cellIs" dxfId="58" priority="62" operator="equal">
      <formula>"Selecione uma opção:"</formula>
    </cfRule>
  </conditionalFormatting>
  <conditionalFormatting sqref="J300:Q300">
    <cfRule type="containsText" dxfId="57" priority="59" operator="containsText" text="Preencha">
      <formula>NOT(ISERROR(SEARCH("Preencha",J300)))</formula>
    </cfRule>
    <cfRule type="cellIs" dxfId="56" priority="60" operator="equal">
      <formula>"Selecione uma opção:"</formula>
    </cfRule>
  </conditionalFormatting>
  <conditionalFormatting sqref="C185:Q185">
    <cfRule type="containsText" dxfId="55" priority="57" operator="containsText" text="Preencha">
      <formula>NOT(ISERROR(SEARCH("Preencha",C185)))</formula>
    </cfRule>
    <cfRule type="cellIs" dxfId="54" priority="58" operator="equal">
      <formula>"Selecione uma opção:"</formula>
    </cfRule>
  </conditionalFormatting>
  <conditionalFormatting sqref="C203:Q203">
    <cfRule type="containsText" dxfId="53" priority="55" operator="containsText" text="Preencha">
      <formula>NOT(ISERROR(SEARCH("Preencha",C203)))</formula>
    </cfRule>
    <cfRule type="cellIs" dxfId="52" priority="56" operator="equal">
      <formula>"Selecione uma opção:"</formula>
    </cfRule>
  </conditionalFormatting>
  <conditionalFormatting sqref="C231:Q231">
    <cfRule type="containsText" dxfId="51" priority="53" operator="containsText" text="Preencha">
      <formula>NOT(ISERROR(SEARCH("Preencha",C231)))</formula>
    </cfRule>
    <cfRule type="cellIs" dxfId="50" priority="54" operator="equal">
      <formula>"Selecione uma opção:"</formula>
    </cfRule>
  </conditionalFormatting>
  <conditionalFormatting sqref="C259:Q259">
    <cfRule type="containsText" dxfId="49" priority="51" operator="containsText" text="Preencha">
      <formula>NOT(ISERROR(SEARCH("Preencha",C259)))</formula>
    </cfRule>
    <cfRule type="cellIs" dxfId="48" priority="52" operator="equal">
      <formula>"Selecione uma opção:"</formula>
    </cfRule>
  </conditionalFormatting>
  <conditionalFormatting sqref="C132:C181 E132:H181 K132:P181">
    <cfRule type="containsText" dxfId="47" priority="49" operator="containsText" text="Preencha">
      <formula>NOT(ISERROR(SEARCH("Preencha",C132)))</formula>
    </cfRule>
    <cfRule type="cellIs" dxfId="46" priority="50" operator="equal">
      <formula>"Selecione uma opção:"</formula>
    </cfRule>
  </conditionalFormatting>
  <conditionalFormatting sqref="I181">
    <cfRule type="containsText" dxfId="45" priority="47" operator="containsText" text="Preencha">
      <formula>NOT(ISERROR(SEARCH("Preencha",I181)))</formula>
    </cfRule>
    <cfRule type="cellIs" dxfId="44" priority="48" operator="equal">
      <formula>"Selecione uma opção:"</formula>
    </cfRule>
  </conditionalFormatting>
  <conditionalFormatting sqref="I132:I180">
    <cfRule type="containsText" dxfId="43" priority="45" operator="containsText" text="Preencha">
      <formula>NOT(ISERROR(SEARCH("Preencha",I132)))</formula>
    </cfRule>
    <cfRule type="cellIs" dxfId="42" priority="46" operator="equal">
      <formula>"Selecione uma opção:"</formula>
    </cfRule>
  </conditionalFormatting>
  <conditionalFormatting sqref="Q132:Q181">
    <cfRule type="containsText" dxfId="41" priority="33" operator="containsText" text="Preencha">
      <formula>NOT(ISERROR(SEARCH("Preencha",Q132)))</formula>
    </cfRule>
    <cfRule type="cellIs" dxfId="40" priority="34" operator="equal">
      <formula>"Selecione uma opção:"</formula>
    </cfRule>
  </conditionalFormatting>
  <conditionalFormatting sqref="C65:Q65">
    <cfRule type="containsText" dxfId="39" priority="31" operator="containsText" text="Preencha">
      <formula>NOT(ISERROR(SEARCH("Preencha",C65)))</formula>
    </cfRule>
    <cfRule type="cellIs" dxfId="38" priority="32" operator="equal">
      <formula>"Selecione uma opção:"</formula>
    </cfRule>
  </conditionalFormatting>
  <conditionalFormatting sqref="E39">
    <cfRule type="containsText" dxfId="37" priority="29" operator="containsText" text="Preencha">
      <formula>NOT(ISERROR(SEARCH("Preencha",E39)))</formula>
    </cfRule>
    <cfRule type="cellIs" dxfId="36" priority="30" operator="equal">
      <formula>"Selecione uma opção:"</formula>
    </cfRule>
  </conditionalFormatting>
  <conditionalFormatting sqref="C40:E64">
    <cfRule type="containsText" dxfId="35" priority="27" operator="containsText" text="Preencha">
      <formula>NOT(ISERROR(SEARCH("Preencha",C40)))</formula>
    </cfRule>
    <cfRule type="cellIs" dxfId="34" priority="28" operator="equal">
      <formula>"Selecione uma opção:"</formula>
    </cfRule>
  </conditionalFormatting>
  <conditionalFormatting sqref="C40:C64 I40:I64">
    <cfRule type="containsText" dxfId="33" priority="25" operator="containsText" text="Preencha">
      <formula>NOT(ISERROR(SEARCH("Preencha",C40)))</formula>
    </cfRule>
    <cfRule type="cellIs" dxfId="32" priority="26" operator="equal">
      <formula>"Selecione uma opção:"</formula>
    </cfRule>
  </conditionalFormatting>
  <conditionalFormatting sqref="F40:F64">
    <cfRule type="containsText" dxfId="31" priority="23" operator="containsText" text="Preencha">
      <formula>NOT(ISERROR(SEARCH("Preencha",F40)))</formula>
    </cfRule>
    <cfRule type="cellIs" dxfId="30" priority="24" operator="equal">
      <formula>"Selecione uma opção:"</formula>
    </cfRule>
  </conditionalFormatting>
  <conditionalFormatting sqref="J40:J64">
    <cfRule type="containsText" dxfId="29" priority="21" operator="containsText" text="Preencha">
      <formula>NOT(ISERROR(SEARCH("Preencha",J40)))</formula>
    </cfRule>
    <cfRule type="cellIs" dxfId="28" priority="22" operator="equal">
      <formula>"Selecione uma opção:"</formula>
    </cfRule>
  </conditionalFormatting>
  <conditionalFormatting sqref="J40:J64">
    <cfRule type="cellIs" dxfId="27" priority="20" operator="equal">
      <formula>0</formula>
    </cfRule>
  </conditionalFormatting>
  <conditionalFormatting sqref="J38:Q38">
    <cfRule type="containsText" dxfId="26" priority="18" operator="containsText" text="Preencha">
      <formula>NOT(ISERROR(SEARCH("Preencha",J38)))</formula>
    </cfRule>
    <cfRule type="cellIs" dxfId="25" priority="19" operator="equal">
      <formula>"Selecione uma opção:"</formula>
    </cfRule>
  </conditionalFormatting>
  <conditionalFormatting sqref="C15:E37">
    <cfRule type="containsText" dxfId="24" priority="16" operator="containsText" text="Preencha">
      <formula>NOT(ISERROR(SEARCH("Preencha",C15)))</formula>
    </cfRule>
    <cfRule type="cellIs" dxfId="23" priority="17" operator="equal">
      <formula>"Selecione uma opção:"</formula>
    </cfRule>
  </conditionalFormatting>
  <conditionalFormatting sqref="F15 I15 C15">
    <cfRule type="containsText" dxfId="22" priority="14" operator="containsText" text="Preencha">
      <formula>NOT(ISERROR(SEARCH("Preencha",C15)))</formula>
    </cfRule>
    <cfRule type="cellIs" dxfId="21" priority="15" operator="equal">
      <formula>"Selecione uma opção:"</formula>
    </cfRule>
  </conditionalFormatting>
  <conditionalFormatting sqref="I16:I37 C16:C37">
    <cfRule type="containsText" dxfId="20" priority="12" operator="containsText" text="Preencha">
      <formula>NOT(ISERROR(SEARCH("Preencha",C16)))</formula>
    </cfRule>
    <cfRule type="cellIs" dxfId="19" priority="13" operator="equal">
      <formula>"Selecione uma opção:"</formula>
    </cfRule>
  </conditionalFormatting>
  <conditionalFormatting sqref="F16:F37">
    <cfRule type="containsText" dxfId="18" priority="10" operator="containsText" text="Preencha">
      <formula>NOT(ISERROR(SEARCH("Preencha",F16)))</formula>
    </cfRule>
    <cfRule type="cellIs" dxfId="17" priority="11" operator="equal">
      <formula>"Selecione uma opção:"</formula>
    </cfRule>
  </conditionalFormatting>
  <conditionalFormatting sqref="J15">
    <cfRule type="containsText" dxfId="16" priority="8" operator="containsText" text="Preencha">
      <formula>NOT(ISERROR(SEARCH("Preencha",J15)))</formula>
    </cfRule>
    <cfRule type="cellIs" dxfId="15" priority="9" operator="equal">
      <formula>"Selecione uma opção:"</formula>
    </cfRule>
  </conditionalFormatting>
  <conditionalFormatting sqref="J16:J37">
    <cfRule type="containsText" dxfId="14" priority="6" operator="containsText" text="Preencha">
      <formula>NOT(ISERROR(SEARCH("Preencha",J16)))</formula>
    </cfRule>
    <cfRule type="cellIs" dxfId="13" priority="7" operator="equal">
      <formula>"Selecione uma opção:"</formula>
    </cfRule>
  </conditionalFormatting>
  <conditionalFormatting sqref="J15:J37">
    <cfRule type="cellIs" dxfId="12" priority="5" operator="equal">
      <formula>0</formula>
    </cfRule>
  </conditionalFormatting>
  <conditionalFormatting sqref="J15">
    <cfRule type="containsText" dxfId="11" priority="3" operator="containsText" text="Preencha">
      <formula>NOT(ISERROR(SEARCH("Preencha",J15)))</formula>
    </cfRule>
    <cfRule type="cellIs" dxfId="10" priority="4" operator="equal">
      <formula>"Selecione uma opção:"</formula>
    </cfRule>
  </conditionalFormatting>
  <conditionalFormatting sqref="J15">
    <cfRule type="containsText" dxfId="9" priority="1" operator="containsText" text="Preencha">
      <formula>NOT(ISERROR(SEARCH("Preencha",J15)))</formula>
    </cfRule>
    <cfRule type="cellIs" dxfId="8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35A69E2-D610-419F-A715-C452B58533FC}">
      <formula1>0</formula1>
      <formula2>1000</formula2>
    </dataValidation>
    <dataValidation type="list" allowBlank="1" showInputMessage="1" showErrorMessage="1" sqref="H40:H64" xr:uid="{354B9F04-36C1-4FD0-9DF9-A3282275EF17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14888E2-BF14-4E72-AB50-A70FBFAE481E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294EC68E-E7E4-46CA-8152-DF5C9DDFC45B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1E8B01D7-AE0A-4734-B3AD-28AA740EE5EF}">
          <x14:formula1>
            <xm:f>'Calculo Taxa RH'!#REF!</xm:f>
          </x14:formula1>
          <xm:sqref>H38</xm:sqref>
        </x14:dataValidation>
        <x14:dataValidation type="list" allowBlank="1" showInputMessage="1" showErrorMessage="1" xr:uid="{8F84473D-1AD3-40E8-AD9B-95FAEC8A6201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2:K71"/>
  <sheetViews>
    <sheetView showGridLines="0" workbookViewId="0">
      <pane ySplit="3" topLeftCell="A4" activePane="bottomLeft" state="frozen"/>
      <selection activeCell="C40" sqref="C40:Q40"/>
      <selection pane="bottomLeft" activeCell="B74" sqref="B74"/>
    </sheetView>
  </sheetViews>
  <sheetFormatPr defaultRowHeight="14.5"/>
  <cols>
    <col min="1" max="1" width="8.26953125" customWidth="1"/>
    <col min="2" max="2" width="125.453125" style="82" customWidth="1"/>
    <col min="3" max="11" width="12.81640625" style="174" customWidth="1"/>
    <col min="12" max="12" width="11.453125" customWidth="1"/>
  </cols>
  <sheetData>
    <row r="2" spans="2:11" ht="15" thickBot="1"/>
    <row r="3" spans="2:11" ht="20.25" customHeight="1" thickBot="1">
      <c r="B3" s="142" t="s">
        <v>82</v>
      </c>
      <c r="C3" s="144" t="s">
        <v>130</v>
      </c>
      <c r="D3" s="144" t="s">
        <v>131</v>
      </c>
      <c r="E3" s="144" t="s">
        <v>132</v>
      </c>
      <c r="F3" s="144" t="s">
        <v>133</v>
      </c>
      <c r="G3" s="144" t="s">
        <v>134</v>
      </c>
      <c r="H3" s="144" t="s">
        <v>135</v>
      </c>
      <c r="I3" s="144" t="s">
        <v>136</v>
      </c>
      <c r="J3" s="144" t="s">
        <v>137</v>
      </c>
      <c r="K3" s="144" t="s">
        <v>138</v>
      </c>
    </row>
    <row r="4" spans="2:11" ht="15.5">
      <c r="B4" s="173" t="s">
        <v>83</v>
      </c>
      <c r="C4" s="175"/>
      <c r="D4" s="175"/>
      <c r="E4" s="175"/>
      <c r="F4" s="175"/>
      <c r="G4" s="175"/>
      <c r="H4" s="175"/>
      <c r="I4" s="175"/>
      <c r="J4" s="175"/>
      <c r="K4" s="175"/>
    </row>
    <row r="5" spans="2:11" ht="31">
      <c r="B5" s="210" t="s">
        <v>84</v>
      </c>
      <c r="C5" s="176"/>
      <c r="D5" s="176"/>
      <c r="E5" s="176"/>
      <c r="F5" s="176"/>
      <c r="G5" s="176"/>
      <c r="H5" s="176"/>
      <c r="I5" s="176"/>
      <c r="J5" s="176"/>
      <c r="K5" s="176"/>
    </row>
    <row r="6" spans="2:11" ht="31">
      <c r="B6" s="210" t="s">
        <v>85</v>
      </c>
      <c r="C6" s="176"/>
      <c r="D6" s="176"/>
      <c r="E6" s="176"/>
      <c r="F6" s="176"/>
      <c r="G6" s="176"/>
      <c r="H6" s="176"/>
      <c r="I6" s="176"/>
      <c r="J6" s="176"/>
      <c r="K6" s="176"/>
    </row>
    <row r="7" spans="2:11" ht="15.5">
      <c r="B7" s="210" t="s">
        <v>151</v>
      </c>
      <c r="C7" s="176"/>
      <c r="D7" s="176"/>
      <c r="E7" s="176"/>
      <c r="F7" s="176"/>
      <c r="G7" s="176"/>
      <c r="H7" s="176"/>
      <c r="I7" s="176"/>
      <c r="J7" s="176"/>
      <c r="K7" s="176"/>
    </row>
    <row r="8" spans="2:11" ht="15.5">
      <c r="B8" s="210" t="s">
        <v>86</v>
      </c>
      <c r="C8" s="176"/>
      <c r="D8" s="176"/>
      <c r="E8" s="176"/>
      <c r="F8" s="176"/>
      <c r="G8" s="176"/>
      <c r="H8" s="176"/>
      <c r="I8" s="176"/>
      <c r="J8" s="176"/>
      <c r="K8" s="176"/>
    </row>
    <row r="9" spans="2:11" ht="15.5">
      <c r="B9" s="210" t="s">
        <v>87</v>
      </c>
      <c r="C9" s="176"/>
      <c r="D9" s="176"/>
      <c r="E9" s="176"/>
      <c r="F9" s="176"/>
      <c r="G9" s="176"/>
      <c r="H9" s="176"/>
      <c r="I9" s="176"/>
      <c r="J9" s="176"/>
      <c r="K9" s="176"/>
    </row>
    <row r="10" spans="2:11">
      <c r="B10" s="211" t="s">
        <v>152</v>
      </c>
      <c r="C10" s="176"/>
      <c r="D10" s="176"/>
      <c r="E10" s="176"/>
      <c r="F10" s="176"/>
      <c r="G10" s="176"/>
      <c r="H10" s="176"/>
      <c r="I10" s="176"/>
      <c r="J10" s="176"/>
      <c r="K10" s="176"/>
    </row>
    <row r="11" spans="2:11">
      <c r="B11" s="211" t="s">
        <v>153</v>
      </c>
      <c r="C11" s="176"/>
      <c r="D11" s="176"/>
      <c r="E11" s="176"/>
      <c r="F11" s="176"/>
      <c r="G11" s="176"/>
      <c r="H11" s="176"/>
      <c r="I11" s="176"/>
      <c r="J11" s="176"/>
      <c r="K11" s="176"/>
    </row>
    <row r="12" spans="2:11">
      <c r="B12" s="211" t="s">
        <v>154</v>
      </c>
      <c r="C12" s="176"/>
      <c r="D12" s="176"/>
      <c r="E12" s="176"/>
      <c r="F12" s="176"/>
      <c r="G12" s="176"/>
      <c r="H12" s="176"/>
      <c r="I12" s="176"/>
      <c r="J12" s="176"/>
      <c r="K12" s="176"/>
    </row>
    <row r="13" spans="2:11">
      <c r="B13" s="211" t="s">
        <v>155</v>
      </c>
      <c r="C13" s="176"/>
      <c r="D13" s="176"/>
      <c r="E13" s="176"/>
      <c r="F13" s="176"/>
      <c r="G13" s="176"/>
      <c r="H13" s="176"/>
      <c r="I13" s="176"/>
      <c r="J13" s="176"/>
      <c r="K13" s="176"/>
    </row>
    <row r="14" spans="2:11">
      <c r="B14" s="211" t="s">
        <v>156</v>
      </c>
      <c r="C14" s="176"/>
      <c r="D14" s="176"/>
      <c r="E14" s="176"/>
      <c r="F14" s="176"/>
      <c r="G14" s="176"/>
      <c r="H14" s="176"/>
      <c r="I14" s="176"/>
      <c r="J14" s="176"/>
      <c r="K14" s="176"/>
    </row>
    <row r="15" spans="2:11">
      <c r="B15" s="212" t="s">
        <v>157</v>
      </c>
      <c r="C15" s="176"/>
      <c r="D15" s="176"/>
      <c r="E15" s="176"/>
      <c r="F15" s="176"/>
      <c r="G15" s="176"/>
      <c r="H15" s="176"/>
      <c r="I15" s="176"/>
      <c r="J15" s="176"/>
      <c r="K15" s="176"/>
    </row>
    <row r="16" spans="2:11">
      <c r="B16" s="212" t="s">
        <v>158</v>
      </c>
      <c r="C16" s="176"/>
      <c r="D16" s="176"/>
      <c r="E16" s="176"/>
      <c r="F16" s="176"/>
      <c r="G16" s="176"/>
      <c r="H16" s="176"/>
      <c r="I16" s="176"/>
      <c r="J16" s="176"/>
      <c r="K16" s="176"/>
    </row>
    <row r="17" spans="2:11">
      <c r="B17" s="212" t="s">
        <v>159</v>
      </c>
      <c r="C17" s="176"/>
      <c r="D17" s="176"/>
      <c r="E17" s="176"/>
      <c r="F17" s="176"/>
      <c r="G17" s="176"/>
      <c r="H17" s="176"/>
      <c r="I17" s="176"/>
      <c r="J17" s="176"/>
      <c r="K17" s="176"/>
    </row>
    <row r="18" spans="2:11">
      <c r="B18" s="212" t="s">
        <v>160</v>
      </c>
      <c r="C18" s="176"/>
      <c r="D18" s="176"/>
      <c r="E18" s="176"/>
      <c r="F18" s="176"/>
      <c r="G18" s="176"/>
      <c r="H18" s="176"/>
      <c r="I18" s="176"/>
      <c r="J18" s="176"/>
      <c r="K18" s="176"/>
    </row>
    <row r="19" spans="2:11">
      <c r="B19" s="212" t="s">
        <v>161</v>
      </c>
      <c r="C19" s="176"/>
      <c r="D19" s="176"/>
      <c r="E19" s="176"/>
      <c r="F19" s="176"/>
      <c r="G19" s="176"/>
      <c r="H19" s="176"/>
      <c r="I19" s="176"/>
      <c r="J19" s="176"/>
      <c r="K19" s="176"/>
    </row>
    <row r="20" spans="2:11">
      <c r="B20" s="211" t="s">
        <v>162</v>
      </c>
      <c r="C20" s="176"/>
      <c r="D20" s="176"/>
      <c r="E20" s="176"/>
      <c r="F20" s="176"/>
      <c r="G20" s="176"/>
      <c r="H20" s="176"/>
      <c r="I20" s="176"/>
      <c r="J20" s="176"/>
      <c r="K20" s="176"/>
    </row>
    <row r="21" spans="2:11">
      <c r="B21" s="211" t="s">
        <v>163</v>
      </c>
      <c r="C21" s="176"/>
      <c r="D21" s="176"/>
      <c r="E21" s="176"/>
      <c r="F21" s="176"/>
      <c r="G21" s="176"/>
      <c r="H21" s="176"/>
      <c r="I21" s="176"/>
      <c r="J21" s="176"/>
      <c r="K21" s="176"/>
    </row>
    <row r="22" spans="2:11">
      <c r="B22" s="211" t="s">
        <v>164</v>
      </c>
      <c r="C22" s="176"/>
      <c r="D22" s="176"/>
      <c r="E22" s="176"/>
      <c r="F22" s="176"/>
      <c r="G22" s="176"/>
      <c r="H22" s="176"/>
      <c r="I22" s="176"/>
      <c r="J22" s="176"/>
      <c r="K22" s="176"/>
    </row>
    <row r="23" spans="2:11">
      <c r="B23" s="211" t="s">
        <v>165</v>
      </c>
      <c r="C23" s="176"/>
      <c r="D23" s="176"/>
      <c r="E23" s="176"/>
      <c r="F23" s="176"/>
      <c r="G23" s="176"/>
      <c r="H23" s="176"/>
      <c r="I23" s="176"/>
      <c r="J23" s="176"/>
      <c r="K23" s="176"/>
    </row>
    <row r="24" spans="2:11" ht="15.5">
      <c r="B24" s="213" t="s">
        <v>88</v>
      </c>
      <c r="C24" s="177"/>
      <c r="D24" s="177"/>
      <c r="E24" s="177"/>
      <c r="F24" s="177"/>
      <c r="G24" s="177"/>
      <c r="H24" s="177"/>
      <c r="I24" s="177"/>
      <c r="J24" s="177"/>
      <c r="K24" s="177"/>
    </row>
    <row r="25" spans="2:11" ht="15.5">
      <c r="B25" s="210" t="s">
        <v>166</v>
      </c>
      <c r="C25" s="176"/>
      <c r="D25" s="176"/>
      <c r="E25" s="176"/>
      <c r="F25" s="176"/>
      <c r="G25" s="176"/>
      <c r="H25" s="176"/>
      <c r="I25" s="176"/>
      <c r="J25" s="176"/>
      <c r="K25" s="176"/>
    </row>
    <row r="26" spans="2:11" ht="15.5">
      <c r="B26" s="210" t="s">
        <v>89</v>
      </c>
      <c r="C26" s="176"/>
      <c r="D26" s="176"/>
      <c r="E26" s="176"/>
      <c r="F26" s="176"/>
      <c r="G26" s="176"/>
      <c r="H26" s="176"/>
      <c r="I26" s="176"/>
      <c r="J26" s="176"/>
      <c r="K26" s="176"/>
    </row>
    <row r="27" spans="2:11" ht="31">
      <c r="B27" s="210" t="s">
        <v>90</v>
      </c>
      <c r="C27" s="176"/>
      <c r="D27" s="176"/>
      <c r="E27" s="176"/>
      <c r="F27" s="176"/>
      <c r="G27" s="176"/>
      <c r="H27" s="176"/>
      <c r="I27" s="176"/>
      <c r="J27" s="176"/>
      <c r="K27" s="176"/>
    </row>
    <row r="28" spans="2:11" ht="15.5">
      <c r="B28" s="210" t="s">
        <v>91</v>
      </c>
      <c r="C28" s="176"/>
      <c r="D28" s="176"/>
      <c r="E28" s="176"/>
      <c r="F28" s="176"/>
      <c r="G28" s="176"/>
      <c r="H28" s="176"/>
      <c r="I28" s="176"/>
      <c r="J28" s="176"/>
      <c r="K28" s="176"/>
    </row>
    <row r="29" spans="2:11" ht="15.5">
      <c r="B29" s="210" t="s">
        <v>191</v>
      </c>
      <c r="C29" s="176"/>
      <c r="D29" s="176"/>
      <c r="E29" s="176"/>
      <c r="F29" s="176"/>
      <c r="G29" s="176"/>
      <c r="H29" s="176"/>
      <c r="I29" s="176"/>
      <c r="J29" s="176"/>
      <c r="K29" s="176"/>
    </row>
    <row r="30" spans="2:11" ht="15.5">
      <c r="B30" s="213" t="s">
        <v>92</v>
      </c>
      <c r="C30" s="177"/>
      <c r="D30" s="177"/>
      <c r="E30" s="177"/>
      <c r="F30" s="177"/>
      <c r="G30" s="177"/>
      <c r="H30" s="177"/>
      <c r="I30" s="177"/>
      <c r="J30" s="177"/>
      <c r="K30" s="177"/>
    </row>
    <row r="31" spans="2:11" ht="15.5">
      <c r="B31" s="210" t="s">
        <v>166</v>
      </c>
      <c r="C31" s="176"/>
      <c r="D31" s="176"/>
      <c r="E31" s="176"/>
      <c r="F31" s="176"/>
      <c r="G31" s="176"/>
      <c r="H31" s="176"/>
      <c r="I31" s="176"/>
      <c r="J31" s="176"/>
      <c r="K31" s="176"/>
    </row>
    <row r="32" spans="2:11" ht="15.5">
      <c r="B32" s="210" t="s">
        <v>89</v>
      </c>
      <c r="C32" s="176"/>
      <c r="D32" s="176"/>
      <c r="E32" s="176"/>
      <c r="F32" s="176"/>
      <c r="G32" s="176"/>
      <c r="H32" s="176"/>
      <c r="I32" s="176"/>
      <c r="J32" s="176"/>
      <c r="K32" s="176"/>
    </row>
    <row r="33" spans="2:11" ht="15.5">
      <c r="B33" s="210" t="s">
        <v>192</v>
      </c>
      <c r="C33" s="176"/>
      <c r="D33" s="176"/>
      <c r="E33" s="176"/>
      <c r="F33" s="176"/>
      <c r="G33" s="176"/>
      <c r="H33" s="176"/>
      <c r="I33" s="176"/>
      <c r="J33" s="176"/>
      <c r="K33" s="176"/>
    </row>
    <row r="34" spans="2:11" ht="31">
      <c r="B34" s="210" t="s">
        <v>93</v>
      </c>
      <c r="C34" s="176"/>
      <c r="D34" s="176"/>
      <c r="E34" s="176"/>
      <c r="F34" s="176"/>
      <c r="G34" s="176"/>
      <c r="H34" s="176"/>
      <c r="I34" s="176"/>
      <c r="J34" s="176"/>
      <c r="K34" s="176"/>
    </row>
    <row r="35" spans="2:11" ht="15.5">
      <c r="B35" s="210" t="s">
        <v>94</v>
      </c>
      <c r="C35" s="176"/>
      <c r="D35" s="176"/>
      <c r="E35" s="176"/>
      <c r="F35" s="176"/>
      <c r="G35" s="176"/>
      <c r="H35" s="176"/>
      <c r="I35" s="176"/>
      <c r="J35" s="176"/>
      <c r="K35" s="176"/>
    </row>
    <row r="36" spans="2:11" ht="15.5">
      <c r="B36" s="213" t="s">
        <v>95</v>
      </c>
      <c r="C36" s="177"/>
      <c r="D36" s="177"/>
      <c r="E36" s="177"/>
      <c r="F36" s="177"/>
      <c r="G36" s="177"/>
      <c r="H36" s="177"/>
      <c r="I36" s="177"/>
      <c r="J36" s="177"/>
      <c r="K36" s="177"/>
    </row>
    <row r="37" spans="2:11" ht="15.5">
      <c r="B37" s="210" t="s">
        <v>166</v>
      </c>
      <c r="C37" s="176"/>
      <c r="D37" s="176"/>
      <c r="E37" s="176"/>
      <c r="F37" s="176"/>
      <c r="G37" s="176"/>
      <c r="H37" s="176"/>
      <c r="I37" s="176"/>
      <c r="J37" s="176"/>
      <c r="K37" s="176"/>
    </row>
    <row r="38" spans="2:11" ht="15.5">
      <c r="B38" s="210" t="s">
        <v>89</v>
      </c>
      <c r="C38" s="176"/>
      <c r="D38" s="176"/>
      <c r="E38" s="176"/>
      <c r="F38" s="176"/>
      <c r="G38" s="176"/>
      <c r="H38" s="176"/>
      <c r="I38" s="176"/>
      <c r="J38" s="176"/>
      <c r="K38" s="176"/>
    </row>
    <row r="39" spans="2:11" ht="15.5">
      <c r="B39" s="210" t="s">
        <v>193</v>
      </c>
      <c r="C39" s="176"/>
      <c r="D39" s="176"/>
      <c r="E39" s="176"/>
      <c r="F39" s="176"/>
      <c r="G39" s="176"/>
      <c r="H39" s="176"/>
      <c r="I39" s="176"/>
      <c r="J39" s="176"/>
      <c r="K39" s="176"/>
    </row>
    <row r="40" spans="2:11" ht="31">
      <c r="B40" s="210" t="s">
        <v>96</v>
      </c>
      <c r="C40" s="176"/>
      <c r="D40" s="176"/>
      <c r="E40" s="176"/>
      <c r="F40" s="176"/>
      <c r="G40" s="176"/>
      <c r="H40" s="176"/>
      <c r="I40" s="176"/>
      <c r="J40" s="176"/>
      <c r="K40" s="176"/>
    </row>
    <row r="41" spans="2:11" ht="15.5">
      <c r="B41" s="210" t="s">
        <v>167</v>
      </c>
      <c r="C41" s="176"/>
      <c r="D41" s="176"/>
      <c r="E41" s="176"/>
      <c r="F41" s="176"/>
      <c r="G41" s="176"/>
      <c r="H41" s="176"/>
      <c r="I41" s="176"/>
      <c r="J41" s="176"/>
      <c r="K41" s="176"/>
    </row>
    <row r="42" spans="2:11" ht="15.5">
      <c r="B42" s="213" t="s">
        <v>22</v>
      </c>
      <c r="C42" s="177"/>
      <c r="D42" s="177"/>
      <c r="E42" s="177"/>
      <c r="F42" s="177"/>
      <c r="G42" s="177"/>
      <c r="H42" s="177"/>
      <c r="I42" s="177"/>
      <c r="J42" s="177"/>
      <c r="K42" s="177"/>
    </row>
    <row r="43" spans="2:11" ht="15.5">
      <c r="B43" s="210" t="s">
        <v>166</v>
      </c>
      <c r="C43" s="176"/>
      <c r="D43" s="176"/>
      <c r="E43" s="176"/>
      <c r="F43" s="176"/>
      <c r="G43" s="176"/>
      <c r="H43" s="176"/>
      <c r="I43" s="176"/>
      <c r="J43" s="176"/>
      <c r="K43" s="176"/>
    </row>
    <row r="44" spans="2:11" ht="15.5">
      <c r="B44" s="210" t="s">
        <v>89</v>
      </c>
      <c r="C44" s="176"/>
      <c r="D44" s="176"/>
      <c r="E44" s="176"/>
      <c r="F44" s="176"/>
      <c r="G44" s="176"/>
      <c r="H44" s="176"/>
      <c r="I44" s="176"/>
      <c r="J44" s="176"/>
      <c r="K44" s="176"/>
    </row>
    <row r="45" spans="2:11" ht="15.5">
      <c r="B45" s="210" t="s">
        <v>193</v>
      </c>
      <c r="C45" s="176"/>
      <c r="D45" s="176"/>
      <c r="E45" s="176"/>
      <c r="F45" s="176"/>
      <c r="G45" s="176"/>
      <c r="H45" s="176"/>
      <c r="I45" s="176"/>
      <c r="J45" s="176"/>
      <c r="K45" s="176"/>
    </row>
    <row r="46" spans="2:11" ht="31">
      <c r="B46" s="210" t="s">
        <v>96</v>
      </c>
      <c r="C46" s="176"/>
      <c r="D46" s="176"/>
      <c r="E46" s="176"/>
      <c r="F46" s="176"/>
      <c r="G46" s="176"/>
      <c r="H46" s="176"/>
      <c r="I46" s="176"/>
      <c r="J46" s="176"/>
      <c r="K46" s="176"/>
    </row>
    <row r="47" spans="2:11" ht="15.5">
      <c r="B47" s="210" t="s">
        <v>97</v>
      </c>
      <c r="C47" s="176"/>
      <c r="D47" s="176"/>
      <c r="E47" s="176"/>
      <c r="F47" s="176"/>
      <c r="G47" s="176"/>
      <c r="H47" s="176"/>
      <c r="I47" s="176"/>
      <c r="J47" s="176"/>
      <c r="K47" s="176"/>
    </row>
    <row r="48" spans="2:11" ht="15.5">
      <c r="B48" s="213" t="s">
        <v>61</v>
      </c>
      <c r="C48" s="177"/>
      <c r="D48" s="177"/>
      <c r="E48" s="177"/>
      <c r="F48" s="177"/>
      <c r="G48" s="177"/>
      <c r="H48" s="177"/>
      <c r="I48" s="177"/>
      <c r="J48" s="177"/>
      <c r="K48" s="177"/>
    </row>
    <row r="49" spans="2:11" ht="15.5">
      <c r="B49" s="210" t="s">
        <v>168</v>
      </c>
      <c r="C49" s="176"/>
      <c r="D49" s="176"/>
      <c r="E49" s="176"/>
      <c r="F49" s="176"/>
      <c r="G49" s="176"/>
      <c r="H49" s="176"/>
      <c r="I49" s="176"/>
      <c r="J49" s="176"/>
      <c r="K49" s="176"/>
    </row>
    <row r="50" spans="2:11" ht="15.5">
      <c r="B50" s="210" t="s">
        <v>98</v>
      </c>
      <c r="C50" s="176"/>
      <c r="D50" s="176"/>
      <c r="E50" s="176"/>
      <c r="F50" s="176"/>
      <c r="G50" s="176"/>
      <c r="H50" s="176"/>
      <c r="I50" s="176"/>
      <c r="J50" s="176"/>
      <c r="K50" s="176"/>
    </row>
    <row r="51" spans="2:11" ht="15.5">
      <c r="B51" s="210" t="s">
        <v>99</v>
      </c>
      <c r="C51" s="176"/>
      <c r="D51" s="176"/>
      <c r="E51" s="176"/>
      <c r="F51" s="176"/>
      <c r="G51" s="176"/>
      <c r="H51" s="176"/>
      <c r="I51" s="176"/>
      <c r="J51" s="176"/>
      <c r="K51" s="176"/>
    </row>
    <row r="52" spans="2:11" ht="15.5">
      <c r="B52" s="210" t="s">
        <v>194</v>
      </c>
      <c r="C52" s="176"/>
      <c r="D52" s="176"/>
      <c r="E52" s="176"/>
      <c r="F52" s="176"/>
      <c r="G52" s="176"/>
      <c r="H52" s="176"/>
      <c r="I52" s="176"/>
      <c r="J52" s="176"/>
      <c r="K52" s="176"/>
    </row>
    <row r="53" spans="2:11" ht="31">
      <c r="B53" s="210" t="s">
        <v>96</v>
      </c>
      <c r="C53" s="176"/>
      <c r="D53" s="176"/>
      <c r="E53" s="176"/>
      <c r="F53" s="176"/>
      <c r="G53" s="176"/>
      <c r="H53" s="176"/>
      <c r="I53" s="176"/>
      <c r="J53" s="176"/>
      <c r="K53" s="176"/>
    </row>
    <row r="54" spans="2:11" ht="15.5">
      <c r="B54" s="213" t="s">
        <v>139</v>
      </c>
      <c r="C54" s="177"/>
      <c r="D54" s="177"/>
      <c r="E54" s="177"/>
      <c r="F54" s="177"/>
      <c r="G54" s="177"/>
      <c r="H54" s="177"/>
      <c r="I54" s="177"/>
      <c r="J54" s="177"/>
      <c r="K54" s="177"/>
    </row>
    <row r="55" spans="2:11" ht="15.5">
      <c r="B55" s="210" t="s">
        <v>169</v>
      </c>
      <c r="C55" s="176"/>
      <c r="D55" s="176"/>
      <c r="E55" s="176"/>
      <c r="F55" s="176"/>
      <c r="G55" s="176"/>
      <c r="H55" s="176"/>
      <c r="I55" s="176"/>
      <c r="J55" s="176"/>
      <c r="K55" s="176"/>
    </row>
    <row r="56" spans="2:11" ht="15.5">
      <c r="B56" s="210" t="s">
        <v>170</v>
      </c>
      <c r="C56" s="176"/>
      <c r="D56" s="176"/>
      <c r="E56" s="176"/>
      <c r="F56" s="176"/>
      <c r="G56" s="176"/>
      <c r="H56" s="176"/>
      <c r="I56" s="176"/>
      <c r="J56" s="176"/>
      <c r="K56" s="176"/>
    </row>
    <row r="57" spans="2:11" ht="15.5">
      <c r="B57" s="210" t="s">
        <v>89</v>
      </c>
      <c r="C57" s="176"/>
      <c r="D57" s="176"/>
      <c r="E57" s="176"/>
      <c r="F57" s="176"/>
      <c r="G57" s="176"/>
      <c r="H57" s="176"/>
      <c r="I57" s="176"/>
      <c r="J57" s="176"/>
      <c r="K57" s="176"/>
    </row>
    <row r="58" spans="2:11" ht="15.5">
      <c r="B58" s="210" t="s">
        <v>193</v>
      </c>
      <c r="C58" s="176"/>
      <c r="D58" s="176"/>
      <c r="E58" s="176"/>
      <c r="F58" s="176"/>
      <c r="G58" s="176"/>
      <c r="H58" s="176"/>
      <c r="I58" s="176"/>
      <c r="J58" s="176"/>
      <c r="K58" s="176"/>
    </row>
    <row r="59" spans="2:11" ht="31">
      <c r="B59" s="214" t="s">
        <v>171</v>
      </c>
      <c r="C59" s="176"/>
      <c r="D59" s="176"/>
      <c r="E59" s="176"/>
      <c r="F59" s="176"/>
      <c r="G59" s="176"/>
      <c r="H59" s="176"/>
      <c r="I59" s="176"/>
      <c r="J59" s="176"/>
      <c r="K59" s="176"/>
    </row>
    <row r="60" spans="2:11" ht="15.5">
      <c r="B60" s="214" t="s">
        <v>172</v>
      </c>
      <c r="C60" s="176"/>
      <c r="D60" s="176"/>
      <c r="E60" s="176"/>
      <c r="F60" s="176"/>
      <c r="G60" s="176"/>
      <c r="H60" s="176"/>
      <c r="I60" s="176"/>
      <c r="J60" s="176"/>
      <c r="K60" s="176"/>
    </row>
    <row r="61" spans="2:11" ht="15.5">
      <c r="B61" s="214" t="s">
        <v>173</v>
      </c>
      <c r="C61" s="176"/>
      <c r="D61" s="176"/>
      <c r="E61" s="176"/>
      <c r="F61" s="176"/>
      <c r="G61" s="176"/>
      <c r="H61" s="176"/>
      <c r="I61" s="176"/>
      <c r="J61" s="176"/>
      <c r="K61" s="176"/>
    </row>
    <row r="62" spans="2:11" ht="15.5">
      <c r="B62" s="210" t="s">
        <v>110</v>
      </c>
      <c r="C62" s="176"/>
      <c r="D62" s="176"/>
      <c r="E62" s="176"/>
      <c r="F62" s="176"/>
      <c r="G62" s="176"/>
      <c r="H62" s="176"/>
      <c r="I62" s="176"/>
      <c r="J62" s="176"/>
      <c r="K62" s="176"/>
    </row>
    <row r="63" spans="2:11" ht="15.5">
      <c r="B63" s="213" t="s">
        <v>174</v>
      </c>
      <c r="C63" s="177"/>
      <c r="D63" s="177"/>
      <c r="E63" s="177"/>
      <c r="F63" s="177"/>
      <c r="G63" s="177"/>
      <c r="H63" s="177"/>
      <c r="I63" s="177"/>
      <c r="J63" s="177"/>
      <c r="K63" s="177"/>
    </row>
    <row r="64" spans="2:11" ht="46.5">
      <c r="B64" s="210" t="s">
        <v>100</v>
      </c>
      <c r="C64" s="176"/>
      <c r="D64" s="176"/>
      <c r="E64" s="176"/>
      <c r="F64" s="176"/>
      <c r="G64" s="176"/>
      <c r="H64" s="176"/>
      <c r="I64" s="176"/>
      <c r="J64" s="176"/>
      <c r="K64" s="176"/>
    </row>
    <row r="65" spans="2:11" ht="62">
      <c r="B65" s="210" t="s">
        <v>101</v>
      </c>
      <c r="C65" s="176"/>
      <c r="D65" s="176"/>
      <c r="E65" s="176"/>
      <c r="F65" s="176"/>
      <c r="G65" s="176"/>
      <c r="H65" s="176"/>
      <c r="I65" s="176"/>
      <c r="J65" s="176"/>
      <c r="K65" s="176"/>
    </row>
    <row r="66" spans="2:11" ht="15.5">
      <c r="B66" s="213" t="s">
        <v>175</v>
      </c>
      <c r="C66" s="177"/>
      <c r="D66" s="177"/>
      <c r="E66" s="177"/>
      <c r="F66" s="177"/>
      <c r="G66" s="177"/>
      <c r="H66" s="177"/>
      <c r="I66" s="177"/>
      <c r="J66" s="177"/>
      <c r="K66" s="177"/>
    </row>
    <row r="67" spans="2:11" ht="46.5">
      <c r="B67" s="210" t="s">
        <v>102</v>
      </c>
      <c r="C67" s="176"/>
      <c r="D67" s="176"/>
      <c r="E67" s="176"/>
      <c r="F67" s="176"/>
      <c r="G67" s="176"/>
      <c r="H67" s="176"/>
      <c r="I67" s="176"/>
      <c r="J67" s="176"/>
      <c r="K67" s="176"/>
    </row>
    <row r="68" spans="2:11" ht="46.5">
      <c r="B68" s="210" t="s">
        <v>103</v>
      </c>
      <c r="C68" s="176"/>
      <c r="D68" s="176"/>
      <c r="E68" s="176"/>
      <c r="F68" s="176"/>
      <c r="G68" s="176"/>
      <c r="H68" s="176"/>
      <c r="I68" s="176"/>
      <c r="J68" s="176"/>
      <c r="K68" s="176"/>
    </row>
    <row r="71" spans="2:11" ht="43.5">
      <c r="B71" s="82" t="s">
        <v>195</v>
      </c>
    </row>
  </sheetData>
  <dataValidations count="1">
    <dataValidation type="list" allowBlank="1" showInputMessage="1" showErrorMessage="1" sqref="C5:K26 C27:K68" xr:uid="{00000000-0002-0000-0D00-000000000000}">
      <formula1>"Sim,Não,N.A."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 tint="0.59999389629810485"/>
  </sheetPr>
  <dimension ref="B1:L43"/>
  <sheetViews>
    <sheetView showGridLines="0" view="pageLayout" zoomScaleNormal="100" workbookViewId="0">
      <selection activeCell="C43" sqref="C43"/>
    </sheetView>
  </sheetViews>
  <sheetFormatPr defaultColWidth="9.1796875" defaultRowHeight="14.5"/>
  <cols>
    <col min="1" max="1" width="1.1796875" customWidth="1"/>
    <col min="2" max="2" width="3.453125" customWidth="1"/>
    <col min="3" max="3" width="21.7265625" customWidth="1"/>
    <col min="4" max="4" width="27.453125" customWidth="1"/>
    <col min="5" max="5" width="16.7265625" customWidth="1"/>
    <col min="6" max="6" width="17.54296875" customWidth="1"/>
    <col min="7" max="8" width="17" customWidth="1"/>
    <col min="9" max="9" width="7.26953125" customWidth="1"/>
    <col min="10" max="11" width="14.26953125" customWidth="1"/>
    <col min="12" max="12" width="3.54296875" customWidth="1"/>
  </cols>
  <sheetData>
    <row r="1" spans="2:12" s="5" customFormat="1" ht="4.5" customHeight="1">
      <c r="B1" s="4"/>
    </row>
    <row r="2" spans="2:1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2:12" s="5" customFormat="1" ht="17.25" customHeight="1">
      <c r="B3" s="6"/>
      <c r="C3" s="67" t="s">
        <v>118</v>
      </c>
      <c r="D3" s="68"/>
      <c r="E3" s="68"/>
      <c r="F3" s="68"/>
      <c r="G3" s="68"/>
      <c r="H3" s="68"/>
      <c r="I3" s="68"/>
      <c r="J3" s="68"/>
      <c r="K3" s="68"/>
      <c r="L3" s="69"/>
    </row>
    <row r="4" spans="2:12" s="5" customFormat="1" ht="6" customHeight="1" thickBot="1">
      <c r="B4" s="6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2:12" s="7" customFormat="1" ht="20.149999999999999" customHeight="1" thickBot="1">
      <c r="B5" s="6"/>
      <c r="C5" s="70" t="s">
        <v>25</v>
      </c>
      <c r="D5" s="224"/>
      <c r="E5" s="225"/>
      <c r="F5" s="225"/>
      <c r="G5" s="225"/>
      <c r="H5" s="225"/>
      <c r="I5" s="225"/>
      <c r="J5" s="226"/>
      <c r="K5" s="66"/>
      <c r="L5" s="66"/>
    </row>
    <row r="6" spans="2:12" s="7" customFormat="1" ht="7.5" customHeight="1" thickBot="1">
      <c r="B6" s="6"/>
      <c r="C6" s="70"/>
      <c r="D6" s="70"/>
      <c r="E6" s="70"/>
      <c r="F6" s="70"/>
      <c r="G6" s="70"/>
      <c r="H6" s="70"/>
      <c r="I6" s="70"/>
      <c r="J6" s="70"/>
      <c r="K6" s="66"/>
      <c r="L6" s="70"/>
    </row>
    <row r="7" spans="2:12" s="7" customFormat="1" ht="20.149999999999999" customHeight="1" thickBot="1">
      <c r="B7" s="6"/>
      <c r="C7" s="70" t="s">
        <v>29</v>
      </c>
      <c r="D7" s="224"/>
      <c r="E7" s="226"/>
      <c r="F7" s="69"/>
      <c r="G7" s="70"/>
      <c r="H7" s="70"/>
      <c r="I7" s="70"/>
      <c r="J7" s="70"/>
      <c r="K7" s="66"/>
      <c r="L7" s="66"/>
    </row>
    <row r="8" spans="2:12" s="7" customFormat="1" ht="6" customHeight="1" thickBot="1">
      <c r="B8" s="6"/>
      <c r="C8" s="71"/>
      <c r="D8" s="76"/>
      <c r="E8" s="66"/>
      <c r="F8" s="66"/>
      <c r="G8" s="66"/>
      <c r="H8" s="66"/>
      <c r="I8" s="66"/>
      <c r="J8" s="66"/>
      <c r="K8" s="66"/>
      <c r="L8" s="66"/>
    </row>
    <row r="9" spans="2:12" s="7" customFormat="1" ht="20.149999999999999" customHeight="1" thickBot="1">
      <c r="B9" s="6"/>
      <c r="C9" s="70" t="s">
        <v>26</v>
      </c>
      <c r="D9" s="224"/>
      <c r="E9" s="225"/>
      <c r="F9" s="225"/>
      <c r="G9" s="225"/>
      <c r="H9" s="225"/>
      <c r="I9" s="225"/>
      <c r="J9" s="226"/>
      <c r="K9" s="66"/>
      <c r="L9" s="66"/>
    </row>
    <row r="10" spans="2:12" s="7" customFormat="1" ht="6" customHeight="1" thickBot="1">
      <c r="B10" s="6"/>
      <c r="C10" s="71"/>
      <c r="D10" s="69"/>
      <c r="E10" s="69"/>
      <c r="F10" s="69"/>
      <c r="G10" s="66"/>
      <c r="H10" s="66"/>
      <c r="I10" s="66"/>
      <c r="J10" s="66"/>
      <c r="K10" s="66"/>
      <c r="L10" s="69"/>
    </row>
    <row r="11" spans="2:12" s="7" customFormat="1" ht="20.149999999999999" customHeight="1" thickBot="1">
      <c r="B11" s="157"/>
      <c r="C11" s="70" t="s">
        <v>143</v>
      </c>
      <c r="D11" s="224"/>
      <c r="E11" s="226"/>
      <c r="F11" s="69"/>
      <c r="G11" s="215" t="s">
        <v>176</v>
      </c>
      <c r="H11" s="227"/>
      <c r="I11" s="228"/>
      <c r="J11" s="229"/>
      <c r="K11" s="66"/>
      <c r="L11" s="69"/>
    </row>
    <row r="12" spans="2:12" s="7" customFormat="1" ht="12" customHeight="1" thickBot="1">
      <c r="B12" s="6"/>
      <c r="C12" s="71"/>
      <c r="D12" s="66"/>
      <c r="E12" s="66"/>
      <c r="F12" s="66"/>
      <c r="G12" s="66"/>
      <c r="H12" s="66"/>
      <c r="I12" s="66"/>
      <c r="J12" s="66"/>
      <c r="K12" s="66"/>
      <c r="L12" s="66"/>
    </row>
    <row r="13" spans="2:12" s="7" customFormat="1" ht="21" customHeight="1" thickBot="1">
      <c r="B13" s="6"/>
      <c r="C13" s="158"/>
      <c r="D13" s="159" t="s">
        <v>127</v>
      </c>
      <c r="E13" s="151"/>
      <c r="F13" s="66"/>
      <c r="G13" s="66"/>
      <c r="H13" s="66"/>
      <c r="I13" s="159" t="s">
        <v>128</v>
      </c>
      <c r="J13" s="151"/>
      <c r="K13" s="66"/>
      <c r="L13" s="66"/>
    </row>
    <row r="14" spans="2:12" s="7" customFormat="1" ht="12" customHeight="1">
      <c r="B14" s="6"/>
      <c r="C14" s="71"/>
      <c r="D14" s="66"/>
      <c r="E14" s="66"/>
      <c r="F14" s="66"/>
      <c r="G14" s="66"/>
      <c r="H14" s="66"/>
      <c r="I14" s="66"/>
      <c r="J14" s="66"/>
      <c r="K14" s="66"/>
      <c r="L14" s="66"/>
    </row>
    <row r="15" spans="2:12" s="5" customFormat="1" ht="18" customHeight="1">
      <c r="B15" s="6"/>
      <c r="C15" s="67" t="s">
        <v>117</v>
      </c>
      <c r="D15" s="68"/>
      <c r="E15" s="68"/>
      <c r="F15" s="68"/>
      <c r="G15" s="68"/>
      <c r="H15" s="68"/>
      <c r="I15" s="68"/>
      <c r="J15" s="68"/>
      <c r="K15" s="68"/>
      <c r="L15" s="69"/>
    </row>
    <row r="16" spans="2:12" s="5" customFormat="1" ht="18" customHeight="1">
      <c r="B16" s="6"/>
      <c r="C16" s="72"/>
      <c r="D16" s="72"/>
      <c r="E16" s="72"/>
      <c r="F16" s="72"/>
      <c r="G16" s="72"/>
      <c r="H16" s="72"/>
      <c r="I16" s="72"/>
      <c r="J16" s="72"/>
      <c r="K16" s="72"/>
      <c r="L16" s="69"/>
    </row>
    <row r="17" spans="2:12" s="5" customFormat="1" ht="18" customHeight="1">
      <c r="B17" s="6"/>
      <c r="C17" s="73" t="s">
        <v>0</v>
      </c>
      <c r="D17" s="10" t="s">
        <v>80</v>
      </c>
      <c r="E17" s="10"/>
      <c r="F17" s="10"/>
      <c r="G17" s="9"/>
      <c r="H17" s="9"/>
      <c r="I17" s="9"/>
      <c r="J17" s="9"/>
      <c r="K17" s="9"/>
      <c r="L17" s="69"/>
    </row>
    <row r="18" spans="2:12" s="5" customFormat="1" ht="5.25" customHeight="1" thickBot="1">
      <c r="B18" s="6"/>
      <c r="C18" s="8"/>
      <c r="D18" s="8"/>
      <c r="E18" s="8"/>
      <c r="F18" s="8"/>
      <c r="G18" s="9"/>
      <c r="H18" s="9"/>
      <c r="I18" s="9"/>
      <c r="J18" s="9"/>
      <c r="K18" s="9"/>
      <c r="L18" s="69"/>
    </row>
    <row r="19" spans="2:12" s="5" customFormat="1" ht="28.5" customHeight="1" thickBot="1">
      <c r="B19" s="6"/>
      <c r="C19" s="149"/>
      <c r="D19" s="150" t="s">
        <v>24</v>
      </c>
      <c r="E19" s="150"/>
      <c r="F19" s="150" t="s">
        <v>17</v>
      </c>
      <c r="G19" s="92" t="s">
        <v>146</v>
      </c>
      <c r="H19" s="92" t="s">
        <v>147</v>
      </c>
      <c r="I19" s="150" t="s">
        <v>28</v>
      </c>
      <c r="J19" s="92" t="s">
        <v>148</v>
      </c>
      <c r="K19" s="92" t="s">
        <v>149</v>
      </c>
      <c r="L19" s="69"/>
    </row>
    <row r="20" spans="2:12" s="5" customFormat="1" ht="17.25" customHeight="1">
      <c r="B20" s="6"/>
      <c r="C20" s="145" t="s">
        <v>1</v>
      </c>
      <c r="D20" s="162"/>
      <c r="E20" s="162"/>
      <c r="F20" s="163"/>
      <c r="G20" s="164"/>
      <c r="H20" s="184">
        <f>+'Custos Totais Incorridos'!Q20+'Custos Totais Incorridos'!Q36+'Custos Totais Incorridos'!Q52+'Custos Totais Incorridos'!Q68+'Custos Totais Incorridos'!Q84+'Custos Totais Incorridos'!Q100+'Custos Totais Incorridos'!Q116+'Custos Totais Incorridos'!Q132</f>
        <v>0</v>
      </c>
      <c r="I20" s="165"/>
      <c r="J20" s="184">
        <f>+I20*G20</f>
        <v>0</v>
      </c>
      <c r="K20" s="184">
        <f>+'Custos Totais Incorridos'!V20+'Custos Totais Incorridos'!V36+'Custos Totais Incorridos'!V52+'Custos Totais Incorridos'!V68+'Custos Totais Incorridos'!V84+'Custos Totais Incorridos'!V100+'Custos Totais Incorridos'!V116+'Custos Totais Incorridos'!V132</f>
        <v>0</v>
      </c>
      <c r="L20" s="69"/>
    </row>
    <row r="21" spans="2:12" s="5" customFormat="1" ht="17.25" customHeight="1">
      <c r="B21" s="6"/>
      <c r="C21" s="14" t="s">
        <v>2</v>
      </c>
      <c r="D21" s="57"/>
      <c r="E21" s="57"/>
      <c r="F21" s="62"/>
      <c r="G21" s="152"/>
      <c r="H21" s="185">
        <f>+'Custos Totais Incorridos'!Q21+'Custos Totais Incorridos'!Q37+'Custos Totais Incorridos'!Q53+'Custos Totais Incorridos'!Q69+'Custos Totais Incorridos'!Q85+'Custos Totais Incorridos'!Q101+'Custos Totais Incorridos'!Q117+'Custos Totais Incorridos'!Q133</f>
        <v>0</v>
      </c>
      <c r="I21" s="61"/>
      <c r="J21" s="185">
        <f t="shared" ref="J21:J35" si="0">+I21*G21</f>
        <v>0</v>
      </c>
      <c r="K21" s="185">
        <f>+'Custos Totais Incorridos'!V21+'Custos Totais Incorridos'!V37+'Custos Totais Incorridos'!V53+'Custos Totais Incorridos'!V69+'Custos Totais Incorridos'!V85+'Custos Totais Incorridos'!V101+'Custos Totais Incorridos'!V117+'Custos Totais Incorridos'!V133</f>
        <v>0</v>
      </c>
      <c r="L21" s="69"/>
    </row>
    <row r="22" spans="2:12" s="5" customFormat="1" ht="17.25" customHeight="1">
      <c r="B22" s="6"/>
      <c r="C22" s="14" t="s">
        <v>3</v>
      </c>
      <c r="D22" s="57"/>
      <c r="E22" s="74"/>
      <c r="F22" s="63"/>
      <c r="G22" s="153"/>
      <c r="H22" s="186">
        <f>+'Custos Totais Incorridos'!Q22+'Custos Totais Incorridos'!Q38+'Custos Totais Incorridos'!Q54+'Custos Totais Incorridos'!Q70+'Custos Totais Incorridos'!Q86+'Custos Totais Incorridos'!Q102+'Custos Totais Incorridos'!Q118+'Custos Totais Incorridos'!Q134</f>
        <v>0</v>
      </c>
      <c r="I22" s="155"/>
      <c r="J22" s="186">
        <f t="shared" si="0"/>
        <v>0</v>
      </c>
      <c r="K22" s="186">
        <f>+'Custos Totais Incorridos'!V22+'Custos Totais Incorridos'!V38+'Custos Totais Incorridos'!V54+'Custos Totais Incorridos'!V70+'Custos Totais Incorridos'!V86+'Custos Totais Incorridos'!V102+'Custos Totais Incorridos'!V118+'Custos Totais Incorridos'!V134</f>
        <v>0</v>
      </c>
      <c r="L22" s="69"/>
    </row>
    <row r="23" spans="2:12" s="5" customFormat="1" ht="17.25" customHeight="1">
      <c r="B23" s="6"/>
      <c r="C23" s="14" t="s">
        <v>4</v>
      </c>
      <c r="D23" s="57"/>
      <c r="E23" s="74"/>
      <c r="F23" s="63"/>
      <c r="G23" s="153"/>
      <c r="H23" s="186">
        <f>+'Custos Totais Incorridos'!Q23+'Custos Totais Incorridos'!Q39+'Custos Totais Incorridos'!Q55+'Custos Totais Incorridos'!Q71+'Custos Totais Incorridos'!Q87+'Custos Totais Incorridos'!Q103+'Custos Totais Incorridos'!Q119+'Custos Totais Incorridos'!Q135</f>
        <v>0</v>
      </c>
      <c r="I23" s="155"/>
      <c r="J23" s="186">
        <f t="shared" si="0"/>
        <v>0</v>
      </c>
      <c r="K23" s="186">
        <f>+'Custos Totais Incorridos'!V23+'Custos Totais Incorridos'!V39+'Custos Totais Incorridos'!V55+'Custos Totais Incorridos'!V71+'Custos Totais Incorridos'!V87+'Custos Totais Incorridos'!V103+'Custos Totais Incorridos'!V119+'Custos Totais Incorridos'!V135</f>
        <v>0</v>
      </c>
      <c r="L23" s="69"/>
    </row>
    <row r="24" spans="2:12" s="5" customFormat="1" ht="17.25" customHeight="1">
      <c r="B24" s="6"/>
      <c r="C24" s="14" t="s">
        <v>5</v>
      </c>
      <c r="D24" s="57"/>
      <c r="E24" s="74"/>
      <c r="F24" s="63"/>
      <c r="G24" s="153"/>
      <c r="H24" s="186">
        <f>+'Custos Totais Incorridos'!Q24+'Custos Totais Incorridos'!Q40+'Custos Totais Incorridos'!Q56+'Custos Totais Incorridos'!Q72+'Custos Totais Incorridos'!Q88+'Custos Totais Incorridos'!Q104+'Custos Totais Incorridos'!Q120+'Custos Totais Incorridos'!Q136</f>
        <v>0</v>
      </c>
      <c r="I24" s="155"/>
      <c r="J24" s="186">
        <f t="shared" si="0"/>
        <v>0</v>
      </c>
      <c r="K24" s="186">
        <f>+'Custos Totais Incorridos'!V24+'Custos Totais Incorridos'!V40+'Custos Totais Incorridos'!V56+'Custos Totais Incorridos'!V72+'Custos Totais Incorridos'!V88+'Custos Totais Incorridos'!V104+'Custos Totais Incorridos'!V120+'Custos Totais Incorridos'!V136</f>
        <v>0</v>
      </c>
      <c r="L24" s="69"/>
    </row>
    <row r="25" spans="2:12" s="5" customFormat="1" ht="17.25" customHeight="1">
      <c r="B25" s="6"/>
      <c r="C25" s="14" t="s">
        <v>6</v>
      </c>
      <c r="D25" s="57"/>
      <c r="E25" s="74"/>
      <c r="F25" s="63"/>
      <c r="G25" s="153"/>
      <c r="H25" s="186">
        <f>+'Custos Totais Incorridos'!Q25+'Custos Totais Incorridos'!Q41+'Custos Totais Incorridos'!Q57+'Custos Totais Incorridos'!Q73+'Custos Totais Incorridos'!Q89+'Custos Totais Incorridos'!Q105+'Custos Totais Incorridos'!Q121+'Custos Totais Incorridos'!Q137</f>
        <v>0</v>
      </c>
      <c r="I25" s="155"/>
      <c r="J25" s="186">
        <f t="shared" si="0"/>
        <v>0</v>
      </c>
      <c r="K25" s="186">
        <f>+'Custos Totais Incorridos'!V25+'Custos Totais Incorridos'!V41+'Custos Totais Incorridos'!V57+'Custos Totais Incorridos'!V73+'Custos Totais Incorridos'!V89+'Custos Totais Incorridos'!V105+'Custos Totais Incorridos'!V121+'Custos Totais Incorridos'!V137</f>
        <v>0</v>
      </c>
      <c r="L25" s="69"/>
    </row>
    <row r="26" spans="2:12" s="5" customFormat="1" ht="17.25" customHeight="1">
      <c r="B26" s="6"/>
      <c r="C26" s="14" t="s">
        <v>7</v>
      </c>
      <c r="D26" s="57"/>
      <c r="E26" s="74"/>
      <c r="F26" s="63"/>
      <c r="G26" s="153"/>
      <c r="H26" s="186">
        <f>+'Custos Totais Incorridos'!Q26+'Custos Totais Incorridos'!Q42+'Custos Totais Incorridos'!Q58+'Custos Totais Incorridos'!Q74+'Custos Totais Incorridos'!Q90+'Custos Totais Incorridos'!Q106+'Custos Totais Incorridos'!Q122+'Custos Totais Incorridos'!Q138</f>
        <v>0</v>
      </c>
      <c r="I26" s="155"/>
      <c r="J26" s="186">
        <f t="shared" si="0"/>
        <v>0</v>
      </c>
      <c r="K26" s="186">
        <f>+'Custos Totais Incorridos'!V26+'Custos Totais Incorridos'!V42+'Custos Totais Incorridos'!V58+'Custos Totais Incorridos'!V74+'Custos Totais Incorridos'!V90+'Custos Totais Incorridos'!V106+'Custos Totais Incorridos'!V122+'Custos Totais Incorridos'!V138</f>
        <v>0</v>
      </c>
      <c r="L26" s="69"/>
    </row>
    <row r="27" spans="2:12" s="5" customFormat="1" ht="17.25" customHeight="1">
      <c r="B27" s="6"/>
      <c r="C27" s="14" t="s">
        <v>8</v>
      </c>
      <c r="D27" s="57"/>
      <c r="E27" s="74"/>
      <c r="F27" s="63"/>
      <c r="G27" s="153"/>
      <c r="H27" s="186">
        <f>+'Custos Totais Incorridos'!Q27+'Custos Totais Incorridos'!Q43+'Custos Totais Incorridos'!Q59+'Custos Totais Incorridos'!Q75+'Custos Totais Incorridos'!Q91+'Custos Totais Incorridos'!Q107+'Custos Totais Incorridos'!Q123+'Custos Totais Incorridos'!Q139</f>
        <v>0</v>
      </c>
      <c r="I27" s="155"/>
      <c r="J27" s="186">
        <f t="shared" si="0"/>
        <v>0</v>
      </c>
      <c r="K27" s="186">
        <f>+'Custos Totais Incorridos'!V27+'Custos Totais Incorridos'!V43+'Custos Totais Incorridos'!V59+'Custos Totais Incorridos'!V75+'Custos Totais Incorridos'!V91+'Custos Totais Incorridos'!V107+'Custos Totais Incorridos'!V123+'Custos Totais Incorridos'!V139</f>
        <v>0</v>
      </c>
      <c r="L27" s="69"/>
    </row>
    <row r="28" spans="2:12" s="5" customFormat="1" ht="17.25" customHeight="1">
      <c r="B28" s="6"/>
      <c r="C28" s="14" t="s">
        <v>9</v>
      </c>
      <c r="D28" s="57"/>
      <c r="E28" s="74"/>
      <c r="F28" s="63"/>
      <c r="G28" s="153"/>
      <c r="H28" s="186">
        <f>+'Custos Totais Incorridos'!Q28+'Custos Totais Incorridos'!Q44+'Custos Totais Incorridos'!Q60+'Custos Totais Incorridos'!Q76+'Custos Totais Incorridos'!Q92+'Custos Totais Incorridos'!Q108+'Custos Totais Incorridos'!Q124+'Custos Totais Incorridos'!Q140</f>
        <v>0</v>
      </c>
      <c r="I28" s="155"/>
      <c r="J28" s="186">
        <f t="shared" si="0"/>
        <v>0</v>
      </c>
      <c r="K28" s="186">
        <f>+'Custos Totais Incorridos'!V28+'Custos Totais Incorridos'!V44+'Custos Totais Incorridos'!V60+'Custos Totais Incorridos'!V76+'Custos Totais Incorridos'!V92+'Custos Totais Incorridos'!V108+'Custos Totais Incorridos'!V124+'Custos Totais Incorridos'!V140</f>
        <v>0</v>
      </c>
      <c r="L28" s="69"/>
    </row>
    <row r="29" spans="2:12" s="5" customFormat="1" ht="17.25" customHeight="1">
      <c r="B29" s="6"/>
      <c r="C29" s="14" t="s">
        <v>10</v>
      </c>
      <c r="D29" s="57"/>
      <c r="E29" s="74"/>
      <c r="F29" s="63"/>
      <c r="G29" s="153"/>
      <c r="H29" s="186">
        <f>+'Custos Totais Incorridos'!Q29+'Custos Totais Incorridos'!Q45+'Custos Totais Incorridos'!Q61+'Custos Totais Incorridos'!Q77+'Custos Totais Incorridos'!Q93+'Custos Totais Incorridos'!Q109+'Custos Totais Incorridos'!Q125+'Custos Totais Incorridos'!Q141</f>
        <v>0</v>
      </c>
      <c r="I29" s="155"/>
      <c r="J29" s="186">
        <f t="shared" si="0"/>
        <v>0</v>
      </c>
      <c r="K29" s="186">
        <f>+'Custos Totais Incorridos'!V29+'Custos Totais Incorridos'!V45+'Custos Totais Incorridos'!V61+'Custos Totais Incorridos'!V77+'Custos Totais Incorridos'!V93+'Custos Totais Incorridos'!V109+'Custos Totais Incorridos'!V125+'Custos Totais Incorridos'!V141</f>
        <v>0</v>
      </c>
      <c r="L29" s="69"/>
    </row>
    <row r="30" spans="2:12" s="5" customFormat="1" ht="17.25" customHeight="1">
      <c r="B30" s="6"/>
      <c r="C30" s="14" t="s">
        <v>11</v>
      </c>
      <c r="D30" s="57"/>
      <c r="E30" s="74"/>
      <c r="F30" s="63"/>
      <c r="G30" s="153"/>
      <c r="H30" s="186">
        <f>+'Custos Totais Incorridos'!Q30+'Custos Totais Incorridos'!Q46+'Custos Totais Incorridos'!Q62+'Custos Totais Incorridos'!Q78+'Custos Totais Incorridos'!Q94+'Custos Totais Incorridos'!Q110+'Custos Totais Incorridos'!Q126+'Custos Totais Incorridos'!Q142</f>
        <v>0</v>
      </c>
      <c r="I30" s="155"/>
      <c r="J30" s="186">
        <f t="shared" si="0"/>
        <v>0</v>
      </c>
      <c r="K30" s="186">
        <f>+'Custos Totais Incorridos'!V30+'Custos Totais Incorridos'!V46+'Custos Totais Incorridos'!V62+'Custos Totais Incorridos'!V78+'Custos Totais Incorridos'!V94+'Custos Totais Incorridos'!V110+'Custos Totais Incorridos'!V126+'Custos Totais Incorridos'!V142</f>
        <v>0</v>
      </c>
      <c r="L30" s="69"/>
    </row>
    <row r="31" spans="2:12" s="5" customFormat="1" ht="17.25" customHeight="1">
      <c r="B31" s="6"/>
      <c r="C31" s="14" t="s">
        <v>12</v>
      </c>
      <c r="D31" s="57"/>
      <c r="E31" s="74"/>
      <c r="F31" s="63"/>
      <c r="G31" s="153"/>
      <c r="H31" s="186">
        <f>+'Custos Totais Incorridos'!Q31+'Custos Totais Incorridos'!Q47+'Custos Totais Incorridos'!Q63+'Custos Totais Incorridos'!Q79+'Custos Totais Incorridos'!Q95+'Custos Totais Incorridos'!Q111+'Custos Totais Incorridos'!Q127+'Custos Totais Incorridos'!Q143</f>
        <v>0</v>
      </c>
      <c r="I31" s="155"/>
      <c r="J31" s="186">
        <f t="shared" si="0"/>
        <v>0</v>
      </c>
      <c r="K31" s="186">
        <f>+'Custos Totais Incorridos'!V31+'Custos Totais Incorridos'!V47+'Custos Totais Incorridos'!V63+'Custos Totais Incorridos'!V79+'Custos Totais Incorridos'!V95+'Custos Totais Incorridos'!V111+'Custos Totais Incorridos'!V127+'Custos Totais Incorridos'!V143</f>
        <v>0</v>
      </c>
      <c r="L31" s="69"/>
    </row>
    <row r="32" spans="2:12" s="5" customFormat="1" ht="17.25" customHeight="1">
      <c r="B32" s="6"/>
      <c r="C32" s="14" t="s">
        <v>13</v>
      </c>
      <c r="D32" s="57"/>
      <c r="E32" s="74"/>
      <c r="F32" s="63"/>
      <c r="G32" s="153"/>
      <c r="H32" s="186">
        <f>+'Custos Totais Incorridos'!Q32+'Custos Totais Incorridos'!Q48+'Custos Totais Incorridos'!Q64+'Custos Totais Incorridos'!Q80+'Custos Totais Incorridos'!Q96+'Custos Totais Incorridos'!Q112+'Custos Totais Incorridos'!Q128+'Custos Totais Incorridos'!Q144</f>
        <v>0</v>
      </c>
      <c r="I32" s="155"/>
      <c r="J32" s="186">
        <f t="shared" si="0"/>
        <v>0</v>
      </c>
      <c r="K32" s="186">
        <f>+'Custos Totais Incorridos'!V32+'Custos Totais Incorridos'!V48+'Custos Totais Incorridos'!V64+'Custos Totais Incorridos'!V80+'Custos Totais Incorridos'!V96+'Custos Totais Incorridos'!V112+'Custos Totais Incorridos'!V128+'Custos Totais Incorridos'!V144</f>
        <v>0</v>
      </c>
      <c r="L32" s="69"/>
    </row>
    <row r="33" spans="2:12" s="5" customFormat="1" ht="17.25" customHeight="1">
      <c r="B33" s="6"/>
      <c r="C33" s="14" t="s">
        <v>14</v>
      </c>
      <c r="D33" s="57"/>
      <c r="E33" s="74"/>
      <c r="F33" s="63"/>
      <c r="G33" s="153"/>
      <c r="H33" s="186">
        <f>+'Custos Totais Incorridos'!Q33+'Custos Totais Incorridos'!Q49+'Custos Totais Incorridos'!Q65+'Custos Totais Incorridos'!Q81+'Custos Totais Incorridos'!Q97+'Custos Totais Incorridos'!Q113+'Custos Totais Incorridos'!Q129+'Custos Totais Incorridos'!Q145</f>
        <v>0</v>
      </c>
      <c r="I33" s="155"/>
      <c r="J33" s="186">
        <f t="shared" si="0"/>
        <v>0</v>
      </c>
      <c r="K33" s="186">
        <f>+'Custos Totais Incorridos'!V33+'Custos Totais Incorridos'!V49+'Custos Totais Incorridos'!V65+'Custos Totais Incorridos'!V81+'Custos Totais Incorridos'!V97+'Custos Totais Incorridos'!V113+'Custos Totais Incorridos'!V129+'Custos Totais Incorridos'!V145</f>
        <v>0</v>
      </c>
      <c r="L33" s="69"/>
    </row>
    <row r="34" spans="2:12" s="5" customFormat="1" ht="17.25" customHeight="1">
      <c r="B34" s="6"/>
      <c r="C34" s="14" t="s">
        <v>15</v>
      </c>
      <c r="D34" s="57"/>
      <c r="E34" s="74"/>
      <c r="F34" s="63"/>
      <c r="G34" s="153"/>
      <c r="H34" s="186">
        <f>+'Custos Totais Incorridos'!Q34+'Custos Totais Incorridos'!Q50+'Custos Totais Incorridos'!Q66+'Custos Totais Incorridos'!Q82+'Custos Totais Incorridos'!Q98+'Custos Totais Incorridos'!Q114+'Custos Totais Incorridos'!Q130+'Custos Totais Incorridos'!Q146</f>
        <v>0</v>
      </c>
      <c r="I34" s="155"/>
      <c r="J34" s="186">
        <f t="shared" si="0"/>
        <v>0</v>
      </c>
      <c r="K34" s="186">
        <f>+'Custos Totais Incorridos'!V34+'Custos Totais Incorridos'!V50+'Custos Totais Incorridos'!V66+'Custos Totais Incorridos'!V82+'Custos Totais Incorridos'!V98+'Custos Totais Incorridos'!V114+'Custos Totais Incorridos'!V130+'Custos Totais Incorridos'!V146</f>
        <v>0</v>
      </c>
      <c r="L34" s="69"/>
    </row>
    <row r="35" spans="2:12" s="5" customFormat="1" ht="17.25" customHeight="1" thickBot="1">
      <c r="B35" s="6"/>
      <c r="C35" s="146" t="s">
        <v>16</v>
      </c>
      <c r="D35" s="137"/>
      <c r="E35" s="147"/>
      <c r="F35" s="148"/>
      <c r="G35" s="154"/>
      <c r="H35" s="187">
        <f>+'Custos Totais Incorridos'!Q35+'Custos Totais Incorridos'!Q51+'Custos Totais Incorridos'!Q67+'Custos Totais Incorridos'!Q83+'Custos Totais Incorridos'!Q99+'Custos Totais Incorridos'!Q115+'Custos Totais Incorridos'!Q131+'Custos Totais Incorridos'!Q147</f>
        <v>0</v>
      </c>
      <c r="I35" s="156"/>
      <c r="J35" s="187">
        <f t="shared" si="0"/>
        <v>0</v>
      </c>
      <c r="K35" s="187">
        <f>+'Custos Totais Incorridos'!V35+'Custos Totais Incorridos'!V51+'Custos Totais Incorridos'!V67+'Custos Totais Incorridos'!V83+'Custos Totais Incorridos'!V99+'Custos Totais Incorridos'!V115+'Custos Totais Incorridos'!V131+'Custos Totais Incorridos'!V147</f>
        <v>0</v>
      </c>
      <c r="L35" s="69"/>
    </row>
    <row r="36" spans="2:12" s="5" customFormat="1" ht="18" customHeight="1" thickBot="1">
      <c r="B36" s="6"/>
      <c r="C36" s="72"/>
      <c r="D36" s="72"/>
      <c r="E36" s="72"/>
      <c r="F36" s="72"/>
      <c r="G36" s="160">
        <f>+SUM(G20:G35)</f>
        <v>0</v>
      </c>
      <c r="H36" s="160">
        <f>+SUM(H20:H35)</f>
        <v>0</v>
      </c>
      <c r="I36" s="161"/>
      <c r="J36" s="160">
        <f>+SUM(J20:J35)</f>
        <v>0</v>
      </c>
      <c r="K36" s="160">
        <f>+SUM(K20:K35)</f>
        <v>0</v>
      </c>
      <c r="L36" s="69"/>
    </row>
    <row r="37" spans="2:12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2:12"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2:12">
      <c r="B39" s="6"/>
      <c r="C39" s="6"/>
      <c r="D39" s="6"/>
      <c r="E39" s="6"/>
      <c r="F39" s="203" t="s">
        <v>150</v>
      </c>
      <c r="G39" s="204"/>
      <c r="H39" s="205"/>
      <c r="I39" s="205"/>
      <c r="J39" s="6"/>
      <c r="K39" s="6"/>
      <c r="L39" s="6"/>
    </row>
    <row r="40" spans="2:12" ht="24" customHeight="1">
      <c r="B40" s="6"/>
      <c r="C40" s="6"/>
      <c r="D40" s="252" t="s">
        <v>196</v>
      </c>
      <c r="E40" s="252"/>
      <c r="F40" s="252"/>
      <c r="G40" s="206"/>
      <c r="H40" s="207"/>
      <c r="I40" s="207"/>
      <c r="J40" s="6"/>
      <c r="K40" s="6"/>
      <c r="L40" s="6"/>
    </row>
    <row r="41" spans="2:12" ht="24" customHeight="1" thickBot="1">
      <c r="B41" s="6"/>
      <c r="C41" s="6"/>
      <c r="D41" s="252"/>
      <c r="E41" s="252"/>
      <c r="F41" s="252"/>
      <c r="G41" s="208"/>
      <c r="H41" s="209"/>
      <c r="I41" s="209"/>
      <c r="J41" s="6"/>
      <c r="K41" s="6"/>
      <c r="L41" s="6"/>
    </row>
    <row r="42" spans="2:12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2:12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</sheetData>
  <sheetProtection selectLockedCells="1"/>
  <mergeCells count="6">
    <mergeCell ref="D40:F41"/>
    <mergeCell ref="D5:J5"/>
    <mergeCell ref="D9:J9"/>
    <mergeCell ref="D11:E11"/>
    <mergeCell ref="D7:E7"/>
    <mergeCell ref="H11:J11"/>
  </mergeCells>
  <conditionalFormatting sqref="B17:B28 L14:L36 B14:K16 B37:L38 B1:L10 B12:L13 B11:H11 K11:L11">
    <cfRule type="containsText" dxfId="2503" priority="73" operator="containsText" text="Preencha">
      <formula>NOT(ISERROR(SEARCH("Preencha",B1)))</formula>
    </cfRule>
    <cfRule type="cellIs" dxfId="2502" priority="74" operator="equal">
      <formula>"Selecione uma opção:"</formula>
    </cfRule>
  </conditionalFormatting>
  <conditionalFormatting sqref="B15:K16 B17:B28 L15:L36 B37:L38">
    <cfRule type="expression" dxfId="2501" priority="64">
      <formula>#REF!="Selecione uma opção:"</formula>
    </cfRule>
    <cfRule type="expression" dxfId="2500" priority="65">
      <formula>#REF!="  Não reembolsável"</formula>
    </cfRule>
  </conditionalFormatting>
  <conditionalFormatting sqref="C21:C29 C32:C35">
    <cfRule type="expression" dxfId="2499" priority="62">
      <formula>D21=""</formula>
    </cfRule>
  </conditionalFormatting>
  <conditionalFormatting sqref="D22:D28 F22:G28 I22:J28">
    <cfRule type="expression" dxfId="2498" priority="59">
      <formula>$B22&gt;$B$11</formula>
    </cfRule>
  </conditionalFormatting>
  <conditionalFormatting sqref="C21:C29 C32:C35">
    <cfRule type="expression" dxfId="2497" priority="58">
      <formula>$B21&gt;$B$11</formula>
    </cfRule>
  </conditionalFormatting>
  <conditionalFormatting sqref="B29:B35">
    <cfRule type="containsText" dxfId="2496" priority="56" operator="containsText" text="Preencha">
      <formula>NOT(ISERROR(SEARCH("Preencha",B29)))</formula>
    </cfRule>
    <cfRule type="cellIs" dxfId="2495" priority="57" operator="equal">
      <formula>"Selecione uma opção:"</formula>
    </cfRule>
  </conditionalFormatting>
  <conditionalFormatting sqref="B29:B35">
    <cfRule type="expression" dxfId="2494" priority="54">
      <formula>#REF!="Selecione uma opção:"</formula>
    </cfRule>
    <cfRule type="expression" dxfId="2493" priority="55">
      <formula>#REF!="  Não reembolsável"</formula>
    </cfRule>
  </conditionalFormatting>
  <conditionalFormatting sqref="C30:C31">
    <cfRule type="expression" dxfId="2492" priority="46">
      <formula>D30=""</formula>
    </cfRule>
  </conditionalFormatting>
  <conditionalFormatting sqref="D29 F29:G29 D32:D35 F32:G35 I32:J35 I29:J29">
    <cfRule type="expression" dxfId="2491" priority="52">
      <formula>$B29&gt;$B$11</formula>
    </cfRule>
  </conditionalFormatting>
  <conditionalFormatting sqref="B36:G36 I36:K36">
    <cfRule type="containsText" dxfId="2490" priority="49" operator="containsText" text="Preencha">
      <formula>NOT(ISERROR(SEARCH("Preencha",B36)))</formula>
    </cfRule>
    <cfRule type="cellIs" dxfId="2489" priority="50" operator="equal">
      <formula>"Selecione uma opção:"</formula>
    </cfRule>
  </conditionalFormatting>
  <conditionalFormatting sqref="B36:G36 I36:K36">
    <cfRule type="expression" dxfId="2488" priority="47">
      <formula>#REF!="Selecione uma opção:"</formula>
    </cfRule>
    <cfRule type="expression" dxfId="2487" priority="48">
      <formula>#REF!="  Não reembolsável"</formula>
    </cfRule>
  </conditionalFormatting>
  <conditionalFormatting sqref="D30:D31 F30:G31 I30:J31">
    <cfRule type="expression" dxfId="2486" priority="44">
      <formula>$B30&gt;$B$11</formula>
    </cfRule>
  </conditionalFormatting>
  <conditionalFormatting sqref="C30:C31">
    <cfRule type="expression" dxfId="2485" priority="45">
      <formula>$B30&gt;$B$11</formula>
    </cfRule>
  </conditionalFormatting>
  <conditionalFormatting sqref="D21:G21 I21">
    <cfRule type="expression" dxfId="2484" priority="43">
      <formula>$B21&gt;$B$11</formula>
    </cfRule>
  </conditionalFormatting>
  <conditionalFormatting sqref="J21">
    <cfRule type="expression" dxfId="2483" priority="42">
      <formula>$B21&gt;$B$11</formula>
    </cfRule>
  </conditionalFormatting>
  <conditionalFormatting sqref="B42:L43 B39:E39 J39:L41 B40:C41">
    <cfRule type="containsText" dxfId="2482" priority="40" operator="containsText" text="Preencha">
      <formula>NOT(ISERROR(SEARCH("Preencha",B39)))</formula>
    </cfRule>
    <cfRule type="cellIs" dxfId="2481" priority="41" operator="equal">
      <formula>"Selecione uma opção:"</formula>
    </cfRule>
  </conditionalFormatting>
  <conditionalFormatting sqref="B42:L43 B39:E39 J39:L41 B40:C41">
    <cfRule type="expression" dxfId="2480" priority="38">
      <formula>#REF!="Selecione uma opção:"</formula>
    </cfRule>
    <cfRule type="expression" dxfId="2479" priority="39">
      <formula>#REF!="  Não reembolsável"</formula>
    </cfRule>
  </conditionalFormatting>
  <conditionalFormatting sqref="H32:H35 H29">
    <cfRule type="expression" dxfId="2478" priority="15">
      <formula>$B29&gt;$B$11</formula>
    </cfRule>
  </conditionalFormatting>
  <conditionalFormatting sqref="H21">
    <cfRule type="expression" dxfId="2477" priority="9">
      <formula>$B21&gt;$B$11</formula>
    </cfRule>
  </conditionalFormatting>
  <conditionalFormatting sqref="K22:K28">
    <cfRule type="expression" dxfId="2476" priority="8">
      <formula>$B22&gt;$B$11</formula>
    </cfRule>
  </conditionalFormatting>
  <conditionalFormatting sqref="F39:I39 G40:I41">
    <cfRule type="expression" dxfId="2475" priority="27">
      <formula>$O$3="S"</formula>
    </cfRule>
  </conditionalFormatting>
  <conditionalFormatting sqref="F39:I39 G40:I41">
    <cfRule type="containsText" dxfId="2474" priority="25" operator="containsText" text="Preencha">
      <formula>NOT(ISERROR(SEARCH("Preencha",F39)))</formula>
    </cfRule>
    <cfRule type="cellIs" dxfId="2473" priority="26" operator="equal">
      <formula>"Selecione uma opção:"</formula>
    </cfRule>
  </conditionalFormatting>
  <conditionalFormatting sqref="H22:H28">
    <cfRule type="expression" dxfId="2472" priority="16">
      <formula>$B22&gt;$B$11</formula>
    </cfRule>
  </conditionalFormatting>
  <conditionalFormatting sqref="H36">
    <cfRule type="containsText" dxfId="2471" priority="13" operator="containsText" text="Preencha">
      <formula>NOT(ISERROR(SEARCH("Preencha",H36)))</formula>
    </cfRule>
    <cfRule type="cellIs" dxfId="2470" priority="14" operator="equal">
      <formula>"Selecione uma opção:"</formula>
    </cfRule>
  </conditionalFormatting>
  <conditionalFormatting sqref="H36">
    <cfRule type="expression" dxfId="2469" priority="11">
      <formula>#REF!="Selecione uma opção:"</formula>
    </cfRule>
    <cfRule type="expression" dxfId="2468" priority="12">
      <formula>#REF!="  Não reembolsável"</formula>
    </cfRule>
  </conditionalFormatting>
  <conditionalFormatting sqref="H30:H31">
    <cfRule type="expression" dxfId="2467" priority="10">
      <formula>$B30&gt;$B$11</formula>
    </cfRule>
  </conditionalFormatting>
  <conditionalFormatting sqref="K32:K35 K29">
    <cfRule type="expression" dxfId="2466" priority="7">
      <formula>$B29&gt;$B$11</formula>
    </cfRule>
  </conditionalFormatting>
  <conditionalFormatting sqref="K30:K31">
    <cfRule type="expression" dxfId="2465" priority="6">
      <formula>$B30&gt;$B$11</formula>
    </cfRule>
  </conditionalFormatting>
  <conditionalFormatting sqref="K21">
    <cfRule type="expression" dxfId="2464" priority="5">
      <formula>$B21&gt;$B$11</formula>
    </cfRule>
  </conditionalFormatting>
  <conditionalFormatting sqref="D40">
    <cfRule type="containsText" dxfId="3" priority="3" operator="containsText" text="Preencha">
      <formula>NOT(ISERROR(SEARCH("Preencha",D40)))</formula>
    </cfRule>
    <cfRule type="cellIs" dxfId="2" priority="4" operator="equal">
      <formula>"Selecione uma opção:"</formula>
    </cfRule>
  </conditionalFormatting>
  <conditionalFormatting sqref="D40">
    <cfRule type="expression" dxfId="1" priority="1">
      <formula>#REF!="Selecione uma opção:"</formula>
    </cfRule>
    <cfRule type="expression" dxfId="0" priority="2">
      <formula>#REF!="  Não reembolsável"</formula>
    </cfRule>
  </conditionalFormatting>
  <dataValidations disablePrompts="1" count="3">
    <dataValidation allowBlank="1" showInputMessage="1" sqref="D7:F7 F13:H13 D11:F12 D14:K14 G12:K12 K5:K11 K13" xr:uid="{00000000-0002-0000-0100-000000000000}"/>
    <dataValidation type="date" allowBlank="1" showInputMessage="1" showErrorMessage="1" sqref="E13" xr:uid="{00000000-0002-0000-0100-000001000000}">
      <formula1>42370</formula1>
      <formula2>47484</formula2>
    </dataValidation>
    <dataValidation type="list" allowBlank="1" showInputMessage="1" showErrorMessage="1" sqref="H11:J11" xr:uid="{E4934B93-6216-41A6-834E-46B0E65CF5DB}">
      <formula1>"Por reembolso,Contra-Fatura,Regularização Contra-Fatura,Pagamento Final,Regularização de Adiantamento"</formula1>
    </dataValidation>
  </dataValidations>
  <pageMargins left="0.70866141732283472" right="0.70866141732283472" top="0.98425196850393704" bottom="0.51181102362204722" header="0.31496062992125984" footer="0.31496062992125984"/>
  <pageSetup paperSize="9" scale="63" fitToHeight="2" orientation="portrait" r:id="rId1"/>
  <headerFooter>
    <oddHeader xml:space="preserve">&amp;L    &amp;G&amp;R&amp;G&amp;     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-0.249977111117893"/>
  </sheetPr>
  <dimension ref="A1:W283"/>
  <sheetViews>
    <sheetView showGridLines="0" zoomScale="85" zoomScaleNormal="85" workbookViewId="0">
      <selection activeCell="H21" sqref="H21"/>
    </sheetView>
  </sheetViews>
  <sheetFormatPr defaultRowHeight="14.5"/>
  <cols>
    <col min="1" max="2" width="1.26953125" customWidth="1"/>
    <col min="3" max="4" width="3.7265625" customWidth="1"/>
    <col min="5" max="5" width="38" style="55" customWidth="1"/>
    <col min="6" max="6" width="34.1796875" style="54" customWidth="1"/>
    <col min="7" max="7" width="12.54296875" style="55" hidden="1" customWidth="1"/>
    <col min="8" max="19" width="11" style="56" customWidth="1"/>
    <col min="20" max="20" width="3.7265625" customWidth="1"/>
    <col min="21" max="21" width="14" style="199" customWidth="1"/>
    <col min="22" max="22" width="15.26953125" customWidth="1"/>
    <col min="23" max="23" width="3.7265625" customWidth="1"/>
  </cols>
  <sheetData>
    <row r="1" spans="1:23" ht="6.75" customHeight="1">
      <c r="A1" s="5"/>
      <c r="B1" s="5"/>
      <c r="C1" s="4"/>
      <c r="D1" s="4"/>
      <c r="E1" s="16"/>
      <c r="F1" s="17"/>
      <c r="G1" s="1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4"/>
      <c r="U1" s="4"/>
      <c r="V1" s="4"/>
      <c r="W1" s="4"/>
    </row>
    <row r="2" spans="1:23">
      <c r="A2" s="7"/>
      <c r="B2" s="7"/>
      <c r="C2" s="6"/>
      <c r="D2" s="6"/>
      <c r="E2" s="19"/>
      <c r="F2" s="20"/>
      <c r="G2" s="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6"/>
      <c r="U2" s="6"/>
      <c r="V2" s="6"/>
      <c r="W2" s="6"/>
    </row>
    <row r="3" spans="1:23" ht="17.25" customHeight="1">
      <c r="C3" s="6"/>
      <c r="D3" s="6"/>
      <c r="E3" s="22" t="s">
        <v>140</v>
      </c>
      <c r="F3" s="23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6"/>
    </row>
    <row r="4" spans="1:23" ht="8.25" customHeight="1">
      <c r="C4" s="84"/>
      <c r="D4" s="6"/>
      <c r="E4" s="8"/>
      <c r="F4" s="25"/>
      <c r="G4" s="8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6"/>
      <c r="U4" s="6"/>
      <c r="V4" s="6"/>
      <c r="W4" s="6"/>
    </row>
    <row r="5" spans="1:23" ht="20.25" customHeight="1">
      <c r="C5" s="84"/>
      <c r="D5" s="84"/>
      <c r="E5" s="84"/>
      <c r="F5" s="84"/>
      <c r="G5" s="8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6"/>
      <c r="U5" s="6"/>
      <c r="V5" s="6"/>
      <c r="W5" s="6"/>
    </row>
    <row r="6" spans="1:23" ht="20.25" customHeight="1">
      <c r="C6" s="84"/>
      <c r="D6" s="6"/>
      <c r="E6" s="84"/>
      <c r="F6" s="25"/>
      <c r="G6" s="8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6"/>
      <c r="U6" s="6"/>
      <c r="V6" s="6"/>
      <c r="W6" s="6"/>
    </row>
    <row r="7" spans="1:23" ht="20.25" customHeight="1">
      <c r="C7" s="84"/>
      <c r="D7" s="6"/>
      <c r="E7" s="84"/>
      <c r="F7" s="25"/>
      <c r="G7" s="8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6"/>
      <c r="U7" s="6"/>
      <c r="V7" s="6"/>
      <c r="W7" s="6"/>
    </row>
    <row r="8" spans="1:23" ht="20.25" customHeight="1">
      <c r="C8" s="84"/>
      <c r="D8" s="6"/>
      <c r="E8" s="84"/>
      <c r="F8" s="25"/>
      <c r="G8" s="8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6"/>
      <c r="U8" s="6"/>
      <c r="V8" s="6"/>
      <c r="W8" s="6"/>
    </row>
    <row r="9" spans="1:23" ht="20.25" customHeight="1">
      <c r="C9" s="84"/>
      <c r="D9" s="6"/>
      <c r="E9" s="84"/>
      <c r="F9" s="25"/>
      <c r="G9" s="8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6"/>
      <c r="U9" s="6"/>
      <c r="V9" s="6"/>
      <c r="W9" s="6"/>
    </row>
    <row r="10" spans="1:23" ht="20.25" customHeight="1">
      <c r="C10" s="84"/>
      <c r="D10" s="6"/>
      <c r="E10" s="84"/>
      <c r="F10" s="25"/>
      <c r="G10" s="8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6"/>
      <c r="U10" s="6"/>
      <c r="V10" s="6"/>
      <c r="W10" s="6"/>
    </row>
    <row r="11" spans="1:23" ht="33.75" customHeight="1">
      <c r="C11" s="84"/>
      <c r="D11" s="6"/>
      <c r="E11" s="84"/>
      <c r="F11" s="25"/>
      <c r="G11" s="8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6"/>
      <c r="U11" s="6"/>
      <c r="V11" s="6"/>
      <c r="W11" s="6"/>
    </row>
    <row r="12" spans="1:23" ht="24.75" customHeight="1" thickBot="1">
      <c r="C12" s="230" t="s">
        <v>109</v>
      </c>
      <c r="D12" s="6"/>
      <c r="E12" s="8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1"/>
      <c r="S12" s="21"/>
      <c r="T12" s="6"/>
      <c r="U12" s="6"/>
      <c r="V12" s="6"/>
      <c r="W12" s="6"/>
    </row>
    <row r="13" spans="1:23" ht="21" customHeight="1" thickBot="1">
      <c r="C13" s="230"/>
      <c r="D13" s="6"/>
      <c r="E13" s="169" t="s">
        <v>66</v>
      </c>
      <c r="F13" s="170"/>
      <c r="G13" s="171"/>
      <c r="H13" s="172">
        <f>+IFERROR(H19/H154,0)</f>
        <v>0</v>
      </c>
      <c r="I13" s="172">
        <f t="shared" ref="I13:S13" si="0">+IFERROR(I19/I154,0)</f>
        <v>0</v>
      </c>
      <c r="J13" s="172">
        <f t="shared" si="0"/>
        <v>0</v>
      </c>
      <c r="K13" s="172">
        <f t="shared" si="0"/>
        <v>0</v>
      </c>
      <c r="L13" s="172">
        <f t="shared" si="0"/>
        <v>0</v>
      </c>
      <c r="M13" s="172">
        <f t="shared" si="0"/>
        <v>0</v>
      </c>
      <c r="N13" s="172">
        <f t="shared" si="0"/>
        <v>0</v>
      </c>
      <c r="O13" s="172">
        <f t="shared" si="0"/>
        <v>0</v>
      </c>
      <c r="P13" s="172"/>
      <c r="Q13" s="172">
        <f t="shared" si="0"/>
        <v>0</v>
      </c>
      <c r="R13" s="172">
        <f t="shared" si="0"/>
        <v>0</v>
      </c>
      <c r="S13" s="172">
        <f t="shared" si="0"/>
        <v>0</v>
      </c>
      <c r="T13" s="6"/>
      <c r="U13" s="6"/>
      <c r="V13" s="6"/>
      <c r="W13" s="6"/>
    </row>
    <row r="14" spans="1:23" ht="11.25" customHeight="1">
      <c r="C14" s="230"/>
      <c r="D14" s="6"/>
      <c r="E14" s="85"/>
      <c r="F14" s="25"/>
      <c r="G14" s="8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6"/>
      <c r="U14" s="6"/>
      <c r="V14" s="6"/>
      <c r="W14" s="6"/>
    </row>
    <row r="15" spans="1:23" ht="19.5">
      <c r="C15" s="230"/>
      <c r="D15" s="6"/>
      <c r="E15" s="26" t="s">
        <v>115</v>
      </c>
      <c r="F15" s="27"/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30"/>
      <c r="T15" s="6"/>
      <c r="U15" s="6"/>
      <c r="V15" s="6"/>
      <c r="W15" s="6"/>
    </row>
    <row r="16" spans="1:23" ht="9" customHeight="1">
      <c r="C16" s="230"/>
      <c r="D16" s="6"/>
      <c r="E16" s="8"/>
      <c r="F16" s="25"/>
      <c r="G16" s="8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6"/>
      <c r="U16" s="6"/>
      <c r="V16" s="6"/>
      <c r="W16" s="6"/>
    </row>
    <row r="17" spans="3:23">
      <c r="C17" s="230"/>
      <c r="D17" s="6"/>
      <c r="E17" s="31" t="s">
        <v>30</v>
      </c>
      <c r="F17" s="32" t="s">
        <v>64</v>
      </c>
      <c r="G17" s="31" t="s">
        <v>17</v>
      </c>
      <c r="H17" s="33" t="s">
        <v>31</v>
      </c>
      <c r="I17" s="34"/>
      <c r="J17" s="34"/>
      <c r="K17" s="34"/>
      <c r="L17" s="34"/>
      <c r="M17" s="34"/>
      <c r="N17" s="34"/>
      <c r="O17" s="34"/>
      <c r="P17" s="34"/>
      <c r="Q17" s="35" t="s">
        <v>32</v>
      </c>
      <c r="R17" s="35" t="s">
        <v>32</v>
      </c>
      <c r="S17" s="36" t="s">
        <v>33</v>
      </c>
      <c r="T17" s="6"/>
      <c r="U17" s="36" t="s">
        <v>67</v>
      </c>
      <c r="V17" s="36" t="s">
        <v>68</v>
      </c>
      <c r="W17" s="6"/>
    </row>
    <row r="18" spans="3:23" ht="25.5" customHeight="1">
      <c r="C18" s="230"/>
      <c r="D18" s="6"/>
      <c r="E18" s="37"/>
      <c r="F18" s="38" t="s">
        <v>65</v>
      </c>
      <c r="G18" s="37"/>
      <c r="H18" s="39" t="s">
        <v>38</v>
      </c>
      <c r="I18" s="39" t="s">
        <v>39</v>
      </c>
      <c r="J18" s="39" t="s">
        <v>40</v>
      </c>
      <c r="K18" s="39" t="s">
        <v>41</v>
      </c>
      <c r="L18" s="39" t="s">
        <v>42</v>
      </c>
      <c r="M18" s="39" t="s">
        <v>43</v>
      </c>
      <c r="N18" s="39" t="s">
        <v>44</v>
      </c>
      <c r="O18" s="39" t="s">
        <v>45</v>
      </c>
      <c r="P18" s="39" t="s">
        <v>106</v>
      </c>
      <c r="Q18" s="40" t="s">
        <v>34</v>
      </c>
      <c r="R18" s="40" t="s">
        <v>35</v>
      </c>
      <c r="S18" s="41" t="s">
        <v>36</v>
      </c>
      <c r="T18" s="6"/>
      <c r="U18" s="41" t="s">
        <v>69</v>
      </c>
      <c r="V18" s="41" t="s">
        <v>142</v>
      </c>
      <c r="W18" s="6"/>
    </row>
    <row r="19" spans="3:23">
      <c r="C19" s="6"/>
      <c r="D19" s="6"/>
      <c r="E19" s="42" t="s">
        <v>104</v>
      </c>
      <c r="F19" s="43"/>
      <c r="G19" s="42"/>
      <c r="H19" s="178">
        <f>+SUM(H20:H147)</f>
        <v>0</v>
      </c>
      <c r="I19" s="178">
        <f t="shared" ref="I19:P19" si="1">+SUM(I20:I147)</f>
        <v>0</v>
      </c>
      <c r="J19" s="178">
        <f t="shared" si="1"/>
        <v>0</v>
      </c>
      <c r="K19" s="178">
        <f t="shared" si="1"/>
        <v>0</v>
      </c>
      <c r="L19" s="178">
        <f t="shared" si="1"/>
        <v>0</v>
      </c>
      <c r="M19" s="178">
        <f t="shared" si="1"/>
        <v>0</v>
      </c>
      <c r="N19" s="178">
        <f t="shared" si="1"/>
        <v>0</v>
      </c>
      <c r="O19" s="178">
        <f t="shared" si="1"/>
        <v>0</v>
      </c>
      <c r="P19" s="178">
        <f t="shared" si="1"/>
        <v>0</v>
      </c>
      <c r="Q19" s="178">
        <f t="shared" ref="Q19" si="2">+SUM(Q20:Q147)</f>
        <v>0</v>
      </c>
      <c r="R19" s="178">
        <f t="shared" ref="R19" si="3">+SUM(R20:R147)</f>
        <v>0</v>
      </c>
      <c r="S19" s="178">
        <f t="shared" ref="S19" si="4">+SUM(S20:S147)</f>
        <v>0</v>
      </c>
      <c r="T19" s="6"/>
      <c r="U19" s="6"/>
      <c r="V19" s="6"/>
      <c r="W19" s="6"/>
    </row>
    <row r="20" spans="3:23" ht="21" customHeight="1">
      <c r="C20" s="6" t="s">
        <v>107</v>
      </c>
      <c r="D20" s="6"/>
      <c r="E20" s="81" t="s">
        <v>18</v>
      </c>
      <c r="F20" s="45">
        <f>Operação!D20</f>
        <v>0</v>
      </c>
      <c r="G20" s="46">
        <f>+Operação!F20</f>
        <v>0</v>
      </c>
      <c r="H20" s="166">
        <f>+SUMIFS('1º Trim'!$Q$15:$Q$64,'1º Trim'!$C$15:$C$64,'Custos Totais Incorridos'!$F20)</f>
        <v>0</v>
      </c>
      <c r="I20" s="166">
        <f>+SUMIFS('2º Trim'!$Q$15:$Q$64,'2º Trim'!$C$15:$C$64,'Custos Totais Incorridos'!$F20)</f>
        <v>0</v>
      </c>
      <c r="J20" s="166">
        <f>+SUMIFS('3º Trim'!$Q$15:$Q$64,'3º Trim'!$C$15:$C$64,'Custos Totais Incorridos'!$F20)</f>
        <v>0</v>
      </c>
      <c r="K20" s="166">
        <f>+SUMIFS('4º Trim'!$Q$15:$Q$64,'4º Trim'!$C$15:$C$64,'Custos Totais Incorridos'!$F20)</f>
        <v>0</v>
      </c>
      <c r="L20" s="166">
        <f>+SUMIFS('5º Trim'!$Q$15:$Q$64,'5º Trim'!$C$15:$C$64,'Custos Totais Incorridos'!$F20)</f>
        <v>0</v>
      </c>
      <c r="M20" s="166">
        <f>+SUMIFS('6º Trim'!$Q$15:$Q$64,'6º Trim'!$C$15:$C$64,'Custos Totais Incorridos'!$F20)</f>
        <v>0</v>
      </c>
      <c r="N20" s="166">
        <f>+SUMIFS('7º Trim'!$Q$15:$Q$64,'7º Trim'!$C$15:$C$64,'Custos Totais Incorridos'!$F20)</f>
        <v>0</v>
      </c>
      <c r="O20" s="166">
        <f>+SUMIFS('8º Trim'!$Q$15:$Q$64,'8º Trim'!$C$15:$C$64,'Custos Totais Incorridos'!$F20)</f>
        <v>0</v>
      </c>
      <c r="P20" s="166">
        <f>+SUMIFS('9º Trim'!$Q$15:$Q$64,'9º Trim'!$C$15:$C$64,'Custos Totais Incorridos'!$F20)</f>
        <v>0</v>
      </c>
      <c r="Q20" s="166">
        <f>+SUM(H20:P20)</f>
        <v>0</v>
      </c>
      <c r="R20" s="168"/>
      <c r="S20" s="167">
        <f>+R20+Q20</f>
        <v>0</v>
      </c>
      <c r="T20" s="6"/>
      <c r="U20" s="197">
        <f>+Operação!I20</f>
        <v>0</v>
      </c>
      <c r="V20" s="88">
        <f>+U20*Q20</f>
        <v>0</v>
      </c>
      <c r="W20" s="6"/>
    </row>
    <row r="21" spans="3:23">
      <c r="C21" s="6" t="str">
        <f>+IF(Operação!D21="","N","S")</f>
        <v>N</v>
      </c>
      <c r="D21" s="6"/>
      <c r="E21" s="44" t="str">
        <f>+E20</f>
        <v>a) Recursos humanos afetos ao projeto</v>
      </c>
      <c r="F21" s="45">
        <f>+Operação!D21</f>
        <v>0</v>
      </c>
      <c r="G21" s="46">
        <f>+Operação!F21</f>
        <v>0</v>
      </c>
      <c r="H21" s="166">
        <f>+SUMIFS('1º Trim'!$Q$15:$Q$64,'1º Trim'!$C$15:$C$64,'Custos Totais Incorridos'!$F21)</f>
        <v>0</v>
      </c>
      <c r="I21" s="166">
        <f>+SUMIFS('2º Trim'!$Q$15:$Q$64,'2º Trim'!$C$15:$C$64,'Custos Totais Incorridos'!$F21)</f>
        <v>0</v>
      </c>
      <c r="J21" s="166">
        <f>+SUMIFS('3º Trim'!$Q$15:$Q$64,'3º Trim'!$C$15:$C$64,'Custos Totais Incorridos'!$F21)</f>
        <v>0</v>
      </c>
      <c r="K21" s="166">
        <f>+SUMIFS('4º Trim'!$Q$15:$Q$64,'4º Trim'!$C$15:$C$64,'Custos Totais Incorridos'!$F21)</f>
        <v>0</v>
      </c>
      <c r="L21" s="166">
        <f>+SUMIFS('5º Trim'!$Q$15:$Q$64,'5º Trim'!$C$15:$C$64,'Custos Totais Incorridos'!$F21)</f>
        <v>0</v>
      </c>
      <c r="M21" s="166">
        <f>+SUMIFS('6º Trim'!$Q$15:$Q$64,'6º Trim'!$C$15:$C$64,'Custos Totais Incorridos'!$F21)</f>
        <v>0</v>
      </c>
      <c r="N21" s="166">
        <f>+SUMIFS('7º Trim'!$Q$15:$Q$64,'7º Trim'!$C$15:$C$64,'Custos Totais Incorridos'!$F21)</f>
        <v>0</v>
      </c>
      <c r="O21" s="166">
        <f>+SUMIFS('8º Trim'!$Q$15:$Q$64,'8º Trim'!$C$15:$C$64,'Custos Totais Incorridos'!$F21)</f>
        <v>0</v>
      </c>
      <c r="P21" s="166">
        <f>+SUMIFS('9º Trim'!$Q$15:$Q$64,'9º Trim'!$C$15:$C$64,'Custos Totais Incorridos'!$F21)</f>
        <v>0</v>
      </c>
      <c r="Q21" s="166">
        <f t="shared" ref="Q21:Q84" si="5">+SUM(H21:P21)</f>
        <v>0</v>
      </c>
      <c r="R21" s="168"/>
      <c r="S21" s="167">
        <f t="shared" ref="S21:S84" si="6">+R21+Q21</f>
        <v>0</v>
      </c>
      <c r="T21" s="6"/>
      <c r="U21" s="197">
        <f>+Operação!I21</f>
        <v>0</v>
      </c>
      <c r="V21" s="88">
        <f t="shared" ref="V21:V84" si="7">+U21*Q21</f>
        <v>0</v>
      </c>
      <c r="W21" s="6"/>
    </row>
    <row r="22" spans="3:23">
      <c r="C22" s="6" t="str">
        <f>+IF(Operação!D22="","N","S")</f>
        <v>N</v>
      </c>
      <c r="D22" s="6"/>
      <c r="E22" s="44" t="str">
        <f t="shared" ref="E22:E35" si="8">+E21</f>
        <v>a) Recursos humanos afetos ao projeto</v>
      </c>
      <c r="F22" s="45">
        <f>+Operação!D22</f>
        <v>0</v>
      </c>
      <c r="G22" s="46">
        <f>+Operação!F22</f>
        <v>0</v>
      </c>
      <c r="H22" s="166">
        <f>+SUMIFS('1º Trim'!$Q$15:$Q$64,'1º Trim'!$C$15:$C$64,'Custos Totais Incorridos'!$F22)</f>
        <v>0</v>
      </c>
      <c r="I22" s="166">
        <f>+SUMIFS('2º Trim'!$Q$15:$Q$64,'2º Trim'!$C$15:$C$64,'Custos Totais Incorridos'!$F22)</f>
        <v>0</v>
      </c>
      <c r="J22" s="166">
        <f>+SUMIFS('3º Trim'!$Q$15:$Q$64,'3º Trim'!$C$15:$C$64,'Custos Totais Incorridos'!$F22)</f>
        <v>0</v>
      </c>
      <c r="K22" s="166">
        <f>+SUMIFS('4º Trim'!$Q$15:$Q$64,'4º Trim'!$C$15:$C$64,'Custos Totais Incorridos'!$F22)</f>
        <v>0</v>
      </c>
      <c r="L22" s="166">
        <f>+SUMIFS('5º Trim'!$Q$15:$Q$64,'5º Trim'!$C$15:$C$64,'Custos Totais Incorridos'!$F22)</f>
        <v>0</v>
      </c>
      <c r="M22" s="166">
        <f>+SUMIFS('6º Trim'!$Q$15:$Q$64,'6º Trim'!$C$15:$C$64,'Custos Totais Incorridos'!$F22)</f>
        <v>0</v>
      </c>
      <c r="N22" s="166">
        <f>+SUMIFS('7º Trim'!$Q$15:$Q$64,'7º Trim'!$C$15:$C$64,'Custos Totais Incorridos'!$F22)</f>
        <v>0</v>
      </c>
      <c r="O22" s="166">
        <f>+SUMIFS('8º Trim'!$Q$15:$Q$64,'8º Trim'!$C$15:$C$64,'Custos Totais Incorridos'!$F22)</f>
        <v>0</v>
      </c>
      <c r="P22" s="166">
        <f>+SUMIFS('9º Trim'!$Q$15:$Q$64,'9º Trim'!$C$15:$C$64,'Custos Totais Incorridos'!$F22)</f>
        <v>0</v>
      </c>
      <c r="Q22" s="166">
        <f t="shared" si="5"/>
        <v>0</v>
      </c>
      <c r="R22" s="168"/>
      <c r="S22" s="167">
        <f t="shared" si="6"/>
        <v>0</v>
      </c>
      <c r="T22" s="6"/>
      <c r="U22" s="197">
        <f>+Operação!I22</f>
        <v>0</v>
      </c>
      <c r="V22" s="88">
        <f t="shared" si="7"/>
        <v>0</v>
      </c>
      <c r="W22" s="6"/>
    </row>
    <row r="23" spans="3:23">
      <c r="C23" s="6" t="str">
        <f>+IF(Operação!D23="","N","S")</f>
        <v>N</v>
      </c>
      <c r="D23" s="6"/>
      <c r="E23" s="44" t="str">
        <f t="shared" si="8"/>
        <v>a) Recursos humanos afetos ao projeto</v>
      </c>
      <c r="F23" s="45">
        <f>+Operação!D23</f>
        <v>0</v>
      </c>
      <c r="G23" s="46">
        <f>+Operação!F23</f>
        <v>0</v>
      </c>
      <c r="H23" s="166">
        <f>+SUMIFS('1º Trim'!$Q$15:$Q$64,'1º Trim'!$C$15:$C$64,'Custos Totais Incorridos'!$F23)</f>
        <v>0</v>
      </c>
      <c r="I23" s="166">
        <f>+SUMIFS('2º Trim'!$Q$15:$Q$64,'2º Trim'!$C$15:$C$64,'Custos Totais Incorridos'!$F23)</f>
        <v>0</v>
      </c>
      <c r="J23" s="166">
        <f>+SUMIFS('3º Trim'!$Q$15:$Q$64,'3º Trim'!$C$15:$C$64,'Custos Totais Incorridos'!$F23)</f>
        <v>0</v>
      </c>
      <c r="K23" s="166">
        <f>+SUMIFS('4º Trim'!$Q$15:$Q$64,'4º Trim'!$C$15:$C$64,'Custos Totais Incorridos'!$F23)</f>
        <v>0</v>
      </c>
      <c r="L23" s="166">
        <f>+SUMIFS('5º Trim'!$Q$15:$Q$64,'5º Trim'!$C$15:$C$64,'Custos Totais Incorridos'!$F23)</f>
        <v>0</v>
      </c>
      <c r="M23" s="166">
        <f>+SUMIFS('6º Trim'!$Q$15:$Q$64,'6º Trim'!$C$15:$C$64,'Custos Totais Incorridos'!$F23)</f>
        <v>0</v>
      </c>
      <c r="N23" s="166">
        <f>+SUMIFS('7º Trim'!$Q$15:$Q$64,'7º Trim'!$C$15:$C$64,'Custos Totais Incorridos'!$F23)</f>
        <v>0</v>
      </c>
      <c r="O23" s="166">
        <f>+SUMIFS('8º Trim'!$Q$15:$Q$64,'8º Trim'!$C$15:$C$64,'Custos Totais Incorridos'!$F23)</f>
        <v>0</v>
      </c>
      <c r="P23" s="166">
        <f>+SUMIFS('9º Trim'!$Q$15:$Q$64,'9º Trim'!$C$15:$C$64,'Custos Totais Incorridos'!$F23)</f>
        <v>0</v>
      </c>
      <c r="Q23" s="166">
        <f t="shared" si="5"/>
        <v>0</v>
      </c>
      <c r="R23" s="168"/>
      <c r="S23" s="167">
        <f t="shared" si="6"/>
        <v>0</v>
      </c>
      <c r="T23" s="6"/>
      <c r="U23" s="197">
        <f>+Operação!I23</f>
        <v>0</v>
      </c>
      <c r="V23" s="88">
        <f t="shared" si="7"/>
        <v>0</v>
      </c>
      <c r="W23" s="6"/>
    </row>
    <row r="24" spans="3:23">
      <c r="C24" s="6" t="str">
        <f>+IF(Operação!D24="","N","S")</f>
        <v>N</v>
      </c>
      <c r="D24" s="6"/>
      <c r="E24" s="44" t="str">
        <f t="shared" si="8"/>
        <v>a) Recursos humanos afetos ao projeto</v>
      </c>
      <c r="F24" s="45">
        <f>+Operação!D24</f>
        <v>0</v>
      </c>
      <c r="G24" s="46">
        <f>+Operação!F24</f>
        <v>0</v>
      </c>
      <c r="H24" s="166">
        <f>+SUMIFS('1º Trim'!$Q$15:$Q$64,'1º Trim'!$C$15:$C$64,'Custos Totais Incorridos'!$F24)</f>
        <v>0</v>
      </c>
      <c r="I24" s="166">
        <f>+SUMIFS('2º Trim'!$Q$15:$Q$64,'2º Trim'!$C$15:$C$64,'Custos Totais Incorridos'!$F24)</f>
        <v>0</v>
      </c>
      <c r="J24" s="166">
        <f>+SUMIFS('3º Trim'!$Q$15:$Q$64,'3º Trim'!$C$15:$C$64,'Custos Totais Incorridos'!$F24)</f>
        <v>0</v>
      </c>
      <c r="K24" s="166">
        <f>+SUMIFS('4º Trim'!$Q$15:$Q$64,'4º Trim'!$C$15:$C$64,'Custos Totais Incorridos'!$F24)</f>
        <v>0</v>
      </c>
      <c r="L24" s="166">
        <f>+SUMIFS('5º Trim'!$Q$15:$Q$64,'5º Trim'!$C$15:$C$64,'Custos Totais Incorridos'!$F24)</f>
        <v>0</v>
      </c>
      <c r="M24" s="166">
        <f>+SUMIFS('6º Trim'!$Q$15:$Q$64,'6º Trim'!$C$15:$C$64,'Custos Totais Incorridos'!$F24)</f>
        <v>0</v>
      </c>
      <c r="N24" s="166">
        <f>+SUMIFS('7º Trim'!$Q$15:$Q$64,'7º Trim'!$C$15:$C$64,'Custos Totais Incorridos'!$F24)</f>
        <v>0</v>
      </c>
      <c r="O24" s="166">
        <f>+SUMIFS('8º Trim'!$Q$15:$Q$64,'8º Trim'!$C$15:$C$64,'Custos Totais Incorridos'!$F24)</f>
        <v>0</v>
      </c>
      <c r="P24" s="166">
        <f>+SUMIFS('9º Trim'!$Q$15:$Q$64,'9º Trim'!$C$15:$C$64,'Custos Totais Incorridos'!$F24)</f>
        <v>0</v>
      </c>
      <c r="Q24" s="166">
        <f t="shared" si="5"/>
        <v>0</v>
      </c>
      <c r="R24" s="168"/>
      <c r="S24" s="167">
        <f t="shared" si="6"/>
        <v>0</v>
      </c>
      <c r="T24" s="6"/>
      <c r="U24" s="197">
        <f>+Operação!I24</f>
        <v>0</v>
      </c>
      <c r="V24" s="88">
        <f t="shared" si="7"/>
        <v>0</v>
      </c>
      <c r="W24" s="6"/>
    </row>
    <row r="25" spans="3:23">
      <c r="C25" s="6" t="str">
        <f>+IF(Operação!D25="","N","S")</f>
        <v>N</v>
      </c>
      <c r="D25" s="6"/>
      <c r="E25" s="44" t="str">
        <f t="shared" si="8"/>
        <v>a) Recursos humanos afetos ao projeto</v>
      </c>
      <c r="F25" s="45">
        <f>+Operação!D25</f>
        <v>0</v>
      </c>
      <c r="G25" s="46">
        <f>+Operação!F25</f>
        <v>0</v>
      </c>
      <c r="H25" s="166">
        <f>+SUMIFS('1º Trim'!$Q$15:$Q$64,'1º Trim'!$C$15:$C$64,'Custos Totais Incorridos'!$F25)</f>
        <v>0</v>
      </c>
      <c r="I25" s="166">
        <f>+SUMIFS('2º Trim'!$Q$15:$Q$64,'2º Trim'!$C$15:$C$64,'Custos Totais Incorridos'!$F25)</f>
        <v>0</v>
      </c>
      <c r="J25" s="166">
        <f>+SUMIFS('3º Trim'!$Q$15:$Q$64,'3º Trim'!$C$15:$C$64,'Custos Totais Incorridos'!$F25)</f>
        <v>0</v>
      </c>
      <c r="K25" s="166">
        <f>+SUMIFS('4º Trim'!$Q$15:$Q$64,'4º Trim'!$C$15:$C$64,'Custos Totais Incorridos'!$F25)</f>
        <v>0</v>
      </c>
      <c r="L25" s="166">
        <f>+SUMIFS('5º Trim'!$Q$15:$Q$64,'5º Trim'!$C$15:$C$64,'Custos Totais Incorridos'!$F25)</f>
        <v>0</v>
      </c>
      <c r="M25" s="166">
        <f>+SUMIFS('6º Trim'!$Q$15:$Q$64,'6º Trim'!$C$15:$C$64,'Custos Totais Incorridos'!$F25)</f>
        <v>0</v>
      </c>
      <c r="N25" s="166">
        <f>+SUMIFS('7º Trim'!$Q$15:$Q$64,'7º Trim'!$C$15:$C$64,'Custos Totais Incorridos'!$F25)</f>
        <v>0</v>
      </c>
      <c r="O25" s="166">
        <f>+SUMIFS('8º Trim'!$Q$15:$Q$64,'8º Trim'!$C$15:$C$64,'Custos Totais Incorridos'!$F25)</f>
        <v>0</v>
      </c>
      <c r="P25" s="166">
        <f>+SUMIFS('9º Trim'!$Q$15:$Q$64,'9º Trim'!$C$15:$C$64,'Custos Totais Incorridos'!$F25)</f>
        <v>0</v>
      </c>
      <c r="Q25" s="166">
        <f t="shared" si="5"/>
        <v>0</v>
      </c>
      <c r="R25" s="168"/>
      <c r="S25" s="167">
        <f t="shared" si="6"/>
        <v>0</v>
      </c>
      <c r="T25" s="6"/>
      <c r="U25" s="197">
        <f>+Operação!I25</f>
        <v>0</v>
      </c>
      <c r="V25" s="88">
        <f t="shared" si="7"/>
        <v>0</v>
      </c>
      <c r="W25" s="6"/>
    </row>
    <row r="26" spans="3:23">
      <c r="C26" s="6" t="str">
        <f>+IF(Operação!D26="","N","S")</f>
        <v>N</v>
      </c>
      <c r="D26" s="6"/>
      <c r="E26" s="44" t="str">
        <f t="shared" si="8"/>
        <v>a) Recursos humanos afetos ao projeto</v>
      </c>
      <c r="F26" s="45">
        <f>+Operação!D26</f>
        <v>0</v>
      </c>
      <c r="G26" s="46">
        <f>+Operação!F26</f>
        <v>0</v>
      </c>
      <c r="H26" s="166">
        <f>+SUMIFS('1º Trim'!$Q$15:$Q$64,'1º Trim'!$C$15:$C$64,'Custos Totais Incorridos'!$F26)</f>
        <v>0</v>
      </c>
      <c r="I26" s="166">
        <f>+SUMIFS('2º Trim'!$Q$15:$Q$64,'2º Trim'!$C$15:$C$64,'Custos Totais Incorridos'!$F26)</f>
        <v>0</v>
      </c>
      <c r="J26" s="166">
        <f>+SUMIFS('3º Trim'!$Q$15:$Q$64,'3º Trim'!$C$15:$C$64,'Custos Totais Incorridos'!$F26)</f>
        <v>0</v>
      </c>
      <c r="K26" s="166">
        <f>+SUMIFS('4º Trim'!$Q$15:$Q$64,'4º Trim'!$C$15:$C$64,'Custos Totais Incorridos'!$F26)</f>
        <v>0</v>
      </c>
      <c r="L26" s="166">
        <f>+SUMIFS('5º Trim'!$Q$15:$Q$64,'5º Trim'!$C$15:$C$64,'Custos Totais Incorridos'!$F26)</f>
        <v>0</v>
      </c>
      <c r="M26" s="166">
        <f>+SUMIFS('6º Trim'!$Q$15:$Q$64,'6º Trim'!$C$15:$C$64,'Custos Totais Incorridos'!$F26)</f>
        <v>0</v>
      </c>
      <c r="N26" s="166">
        <f>+SUMIFS('7º Trim'!$Q$15:$Q$64,'7º Trim'!$C$15:$C$64,'Custos Totais Incorridos'!$F26)</f>
        <v>0</v>
      </c>
      <c r="O26" s="166">
        <f>+SUMIFS('8º Trim'!$Q$15:$Q$64,'8º Trim'!$C$15:$C$64,'Custos Totais Incorridos'!$F26)</f>
        <v>0</v>
      </c>
      <c r="P26" s="166">
        <f>+SUMIFS('9º Trim'!$Q$15:$Q$64,'9º Trim'!$C$15:$C$64,'Custos Totais Incorridos'!$F26)</f>
        <v>0</v>
      </c>
      <c r="Q26" s="166">
        <f t="shared" si="5"/>
        <v>0</v>
      </c>
      <c r="R26" s="168"/>
      <c r="S26" s="167">
        <f t="shared" si="6"/>
        <v>0</v>
      </c>
      <c r="T26" s="6"/>
      <c r="U26" s="197">
        <f>+Operação!I26</f>
        <v>0</v>
      </c>
      <c r="V26" s="88">
        <f t="shared" si="7"/>
        <v>0</v>
      </c>
      <c r="W26" s="6"/>
    </row>
    <row r="27" spans="3:23">
      <c r="C27" s="6" t="str">
        <f>+IF(Operação!D27="","N","S")</f>
        <v>N</v>
      </c>
      <c r="D27" s="6"/>
      <c r="E27" s="44" t="str">
        <f t="shared" si="8"/>
        <v>a) Recursos humanos afetos ao projeto</v>
      </c>
      <c r="F27" s="45">
        <f>+Operação!D27</f>
        <v>0</v>
      </c>
      <c r="G27" s="46">
        <f>+Operação!F27</f>
        <v>0</v>
      </c>
      <c r="H27" s="166">
        <f>+SUMIFS('1º Trim'!$Q$15:$Q$64,'1º Trim'!$C$15:$C$64,'Custos Totais Incorridos'!$F27)</f>
        <v>0</v>
      </c>
      <c r="I27" s="166">
        <f>+SUMIFS('2º Trim'!$Q$15:$Q$64,'2º Trim'!$C$15:$C$64,'Custos Totais Incorridos'!$F27)</f>
        <v>0</v>
      </c>
      <c r="J27" s="166">
        <f>+SUMIFS('3º Trim'!$Q$15:$Q$64,'3º Trim'!$C$15:$C$64,'Custos Totais Incorridos'!$F27)</f>
        <v>0</v>
      </c>
      <c r="K27" s="166">
        <f>+SUMIFS('4º Trim'!$Q$15:$Q$64,'4º Trim'!$C$15:$C$64,'Custos Totais Incorridos'!$F27)</f>
        <v>0</v>
      </c>
      <c r="L27" s="166">
        <f>+SUMIFS('5º Trim'!$Q$15:$Q$64,'5º Trim'!$C$15:$C$64,'Custos Totais Incorridos'!$F27)</f>
        <v>0</v>
      </c>
      <c r="M27" s="166">
        <f>+SUMIFS('6º Trim'!$Q$15:$Q$64,'6º Trim'!$C$15:$C$64,'Custos Totais Incorridos'!$F27)</f>
        <v>0</v>
      </c>
      <c r="N27" s="166">
        <f>+SUMIFS('7º Trim'!$Q$15:$Q$64,'7º Trim'!$C$15:$C$64,'Custos Totais Incorridos'!$F27)</f>
        <v>0</v>
      </c>
      <c r="O27" s="166">
        <f>+SUMIFS('8º Trim'!$Q$15:$Q$64,'8º Trim'!$C$15:$C$64,'Custos Totais Incorridos'!$F27)</f>
        <v>0</v>
      </c>
      <c r="P27" s="166">
        <f>+SUMIFS('9º Trim'!$Q$15:$Q$64,'9º Trim'!$C$15:$C$64,'Custos Totais Incorridos'!$F27)</f>
        <v>0</v>
      </c>
      <c r="Q27" s="166">
        <f t="shared" si="5"/>
        <v>0</v>
      </c>
      <c r="R27" s="168"/>
      <c r="S27" s="167">
        <f t="shared" si="6"/>
        <v>0</v>
      </c>
      <c r="T27" s="6"/>
      <c r="U27" s="197">
        <f>+Operação!I27</f>
        <v>0</v>
      </c>
      <c r="V27" s="88">
        <f t="shared" si="7"/>
        <v>0</v>
      </c>
      <c r="W27" s="6"/>
    </row>
    <row r="28" spans="3:23">
      <c r="C28" s="6" t="str">
        <f>+IF(Operação!D28="","N","S")</f>
        <v>N</v>
      </c>
      <c r="D28" s="6"/>
      <c r="E28" s="44" t="str">
        <f t="shared" si="8"/>
        <v>a) Recursos humanos afetos ao projeto</v>
      </c>
      <c r="F28" s="45">
        <f>+Operação!D28</f>
        <v>0</v>
      </c>
      <c r="G28" s="46">
        <f>+Operação!F28</f>
        <v>0</v>
      </c>
      <c r="H28" s="166">
        <f>+SUMIFS('1º Trim'!$Q$15:$Q$64,'1º Trim'!$C$15:$C$64,'Custos Totais Incorridos'!$F28)</f>
        <v>0</v>
      </c>
      <c r="I28" s="166">
        <f>+SUMIFS('2º Trim'!$Q$15:$Q$64,'2º Trim'!$C$15:$C$64,'Custos Totais Incorridos'!$F28)</f>
        <v>0</v>
      </c>
      <c r="J28" s="166">
        <f>+SUMIFS('3º Trim'!$Q$15:$Q$64,'3º Trim'!$C$15:$C$64,'Custos Totais Incorridos'!$F28)</f>
        <v>0</v>
      </c>
      <c r="K28" s="166">
        <f>+SUMIFS('4º Trim'!$Q$15:$Q$64,'4º Trim'!$C$15:$C$64,'Custos Totais Incorridos'!$F28)</f>
        <v>0</v>
      </c>
      <c r="L28" s="166">
        <f>+SUMIFS('5º Trim'!$Q$15:$Q$64,'5º Trim'!$C$15:$C$64,'Custos Totais Incorridos'!$F28)</f>
        <v>0</v>
      </c>
      <c r="M28" s="166">
        <f>+SUMIFS('6º Trim'!$Q$15:$Q$64,'6º Trim'!$C$15:$C$64,'Custos Totais Incorridos'!$F28)</f>
        <v>0</v>
      </c>
      <c r="N28" s="166">
        <f>+SUMIFS('7º Trim'!$Q$15:$Q$64,'7º Trim'!$C$15:$C$64,'Custos Totais Incorridos'!$F28)</f>
        <v>0</v>
      </c>
      <c r="O28" s="166">
        <f>+SUMIFS('8º Trim'!$Q$15:$Q$64,'8º Trim'!$C$15:$C$64,'Custos Totais Incorridos'!$F28)</f>
        <v>0</v>
      </c>
      <c r="P28" s="166">
        <f>+SUMIFS('9º Trim'!$Q$15:$Q$64,'9º Trim'!$C$15:$C$64,'Custos Totais Incorridos'!$F28)</f>
        <v>0</v>
      </c>
      <c r="Q28" s="166">
        <f t="shared" si="5"/>
        <v>0</v>
      </c>
      <c r="R28" s="168"/>
      <c r="S28" s="167">
        <f t="shared" si="6"/>
        <v>0</v>
      </c>
      <c r="T28" s="6"/>
      <c r="U28" s="197">
        <f>+Operação!I28</f>
        <v>0</v>
      </c>
      <c r="V28" s="88">
        <f t="shared" si="7"/>
        <v>0</v>
      </c>
      <c r="W28" s="6"/>
    </row>
    <row r="29" spans="3:23">
      <c r="C29" s="6" t="str">
        <f>+IF(Operação!D29="","N","S")</f>
        <v>N</v>
      </c>
      <c r="D29" s="6"/>
      <c r="E29" s="44" t="str">
        <f t="shared" si="8"/>
        <v>a) Recursos humanos afetos ao projeto</v>
      </c>
      <c r="F29" s="45">
        <f>+Operação!D29</f>
        <v>0</v>
      </c>
      <c r="G29" s="46">
        <f>+Operação!F29</f>
        <v>0</v>
      </c>
      <c r="H29" s="166">
        <f>+SUMIFS('1º Trim'!$Q$15:$Q$64,'1º Trim'!$C$15:$C$64,'Custos Totais Incorridos'!$F29)</f>
        <v>0</v>
      </c>
      <c r="I29" s="166">
        <f>+SUMIFS('2º Trim'!$Q$15:$Q$64,'2º Trim'!$C$15:$C$64,'Custos Totais Incorridos'!$F29)</f>
        <v>0</v>
      </c>
      <c r="J29" s="166">
        <f>+SUMIFS('3º Trim'!$Q$15:$Q$64,'3º Trim'!$C$15:$C$64,'Custos Totais Incorridos'!$F29)</f>
        <v>0</v>
      </c>
      <c r="K29" s="166">
        <f>+SUMIFS('4º Trim'!$Q$15:$Q$64,'4º Trim'!$C$15:$C$64,'Custos Totais Incorridos'!$F29)</f>
        <v>0</v>
      </c>
      <c r="L29" s="166">
        <f>+SUMIFS('5º Trim'!$Q$15:$Q$64,'5º Trim'!$C$15:$C$64,'Custos Totais Incorridos'!$F29)</f>
        <v>0</v>
      </c>
      <c r="M29" s="166">
        <f>+SUMIFS('6º Trim'!$Q$15:$Q$64,'6º Trim'!$C$15:$C$64,'Custos Totais Incorridos'!$F29)</f>
        <v>0</v>
      </c>
      <c r="N29" s="166">
        <f>+SUMIFS('7º Trim'!$Q$15:$Q$64,'7º Trim'!$C$15:$C$64,'Custos Totais Incorridos'!$F29)</f>
        <v>0</v>
      </c>
      <c r="O29" s="166">
        <f>+SUMIFS('8º Trim'!$Q$15:$Q$64,'8º Trim'!$C$15:$C$64,'Custos Totais Incorridos'!$F29)</f>
        <v>0</v>
      </c>
      <c r="P29" s="166">
        <f>+SUMIFS('9º Trim'!$Q$15:$Q$64,'9º Trim'!$C$15:$C$64,'Custos Totais Incorridos'!$F29)</f>
        <v>0</v>
      </c>
      <c r="Q29" s="166">
        <f t="shared" si="5"/>
        <v>0</v>
      </c>
      <c r="R29" s="168"/>
      <c r="S29" s="167">
        <f t="shared" si="6"/>
        <v>0</v>
      </c>
      <c r="T29" s="6"/>
      <c r="U29" s="197">
        <f>+Operação!I29</f>
        <v>0</v>
      </c>
      <c r="V29" s="88">
        <f t="shared" si="7"/>
        <v>0</v>
      </c>
      <c r="W29" s="6"/>
    </row>
    <row r="30" spans="3:23">
      <c r="C30" s="6" t="str">
        <f>+IF(Operação!D30="","N","S")</f>
        <v>N</v>
      </c>
      <c r="D30" s="6"/>
      <c r="E30" s="44" t="str">
        <f t="shared" si="8"/>
        <v>a) Recursos humanos afetos ao projeto</v>
      </c>
      <c r="F30" s="45">
        <f>+Operação!D30</f>
        <v>0</v>
      </c>
      <c r="G30" s="46">
        <f>+Operação!F30</f>
        <v>0</v>
      </c>
      <c r="H30" s="166">
        <f>+SUMIFS('1º Trim'!$Q$15:$Q$64,'1º Trim'!$C$15:$C$64,'Custos Totais Incorridos'!$F30)</f>
        <v>0</v>
      </c>
      <c r="I30" s="166">
        <f>+SUMIFS('2º Trim'!$Q$15:$Q$64,'2º Trim'!$C$15:$C$64,'Custos Totais Incorridos'!$F30)</f>
        <v>0</v>
      </c>
      <c r="J30" s="166">
        <f>+SUMIFS('3º Trim'!$Q$15:$Q$64,'3º Trim'!$C$15:$C$64,'Custos Totais Incorridos'!$F30)</f>
        <v>0</v>
      </c>
      <c r="K30" s="166">
        <f>+SUMIFS('4º Trim'!$Q$15:$Q$64,'4º Trim'!$C$15:$C$64,'Custos Totais Incorridos'!$F30)</f>
        <v>0</v>
      </c>
      <c r="L30" s="166">
        <f>+SUMIFS('5º Trim'!$Q$15:$Q$64,'5º Trim'!$C$15:$C$64,'Custos Totais Incorridos'!$F30)</f>
        <v>0</v>
      </c>
      <c r="M30" s="166">
        <f>+SUMIFS('6º Trim'!$Q$15:$Q$64,'6º Trim'!$C$15:$C$64,'Custos Totais Incorridos'!$F30)</f>
        <v>0</v>
      </c>
      <c r="N30" s="166">
        <f>+SUMIFS('7º Trim'!$Q$15:$Q$64,'7º Trim'!$C$15:$C$64,'Custos Totais Incorridos'!$F30)</f>
        <v>0</v>
      </c>
      <c r="O30" s="166">
        <f>+SUMIFS('8º Trim'!$Q$15:$Q$64,'8º Trim'!$C$15:$C$64,'Custos Totais Incorridos'!$F30)</f>
        <v>0</v>
      </c>
      <c r="P30" s="166">
        <f>+SUMIFS('9º Trim'!$Q$15:$Q$64,'9º Trim'!$C$15:$C$64,'Custos Totais Incorridos'!$F30)</f>
        <v>0</v>
      </c>
      <c r="Q30" s="166">
        <f t="shared" si="5"/>
        <v>0</v>
      </c>
      <c r="R30" s="168"/>
      <c r="S30" s="167">
        <f t="shared" si="6"/>
        <v>0</v>
      </c>
      <c r="T30" s="6"/>
      <c r="U30" s="197">
        <f>+Operação!I30</f>
        <v>0</v>
      </c>
      <c r="V30" s="88">
        <f t="shared" si="7"/>
        <v>0</v>
      </c>
      <c r="W30" s="6"/>
    </row>
    <row r="31" spans="3:23">
      <c r="C31" s="6" t="str">
        <f>+IF(Operação!D31="","N","S")</f>
        <v>N</v>
      </c>
      <c r="D31" s="6"/>
      <c r="E31" s="44" t="str">
        <f t="shared" si="8"/>
        <v>a) Recursos humanos afetos ao projeto</v>
      </c>
      <c r="F31" s="45">
        <f>+Operação!D31</f>
        <v>0</v>
      </c>
      <c r="G31" s="46">
        <f>+Operação!F31</f>
        <v>0</v>
      </c>
      <c r="H31" s="166">
        <f>+SUMIFS('1º Trim'!$Q$15:$Q$64,'1º Trim'!$C$15:$C$64,'Custos Totais Incorridos'!$F31)</f>
        <v>0</v>
      </c>
      <c r="I31" s="166">
        <f>+SUMIFS('2º Trim'!$Q$15:$Q$64,'2º Trim'!$C$15:$C$64,'Custos Totais Incorridos'!$F31)</f>
        <v>0</v>
      </c>
      <c r="J31" s="166">
        <f>+SUMIFS('3º Trim'!$Q$15:$Q$64,'3º Trim'!$C$15:$C$64,'Custos Totais Incorridos'!$F31)</f>
        <v>0</v>
      </c>
      <c r="K31" s="166">
        <f>+SUMIFS('4º Trim'!$Q$15:$Q$64,'4º Trim'!$C$15:$C$64,'Custos Totais Incorridos'!$F31)</f>
        <v>0</v>
      </c>
      <c r="L31" s="166">
        <f>+SUMIFS('5º Trim'!$Q$15:$Q$64,'5º Trim'!$C$15:$C$64,'Custos Totais Incorridos'!$F31)</f>
        <v>0</v>
      </c>
      <c r="M31" s="166">
        <f>+SUMIFS('6º Trim'!$Q$15:$Q$64,'6º Trim'!$C$15:$C$64,'Custos Totais Incorridos'!$F31)</f>
        <v>0</v>
      </c>
      <c r="N31" s="166">
        <f>+SUMIFS('7º Trim'!$Q$15:$Q$64,'7º Trim'!$C$15:$C$64,'Custos Totais Incorridos'!$F31)</f>
        <v>0</v>
      </c>
      <c r="O31" s="166">
        <f>+SUMIFS('8º Trim'!$Q$15:$Q$64,'8º Trim'!$C$15:$C$64,'Custos Totais Incorridos'!$F31)</f>
        <v>0</v>
      </c>
      <c r="P31" s="166">
        <f>+SUMIFS('9º Trim'!$Q$15:$Q$64,'9º Trim'!$C$15:$C$64,'Custos Totais Incorridos'!$F31)</f>
        <v>0</v>
      </c>
      <c r="Q31" s="166">
        <f t="shared" si="5"/>
        <v>0</v>
      </c>
      <c r="R31" s="168"/>
      <c r="S31" s="167">
        <f t="shared" si="6"/>
        <v>0</v>
      </c>
      <c r="T31" s="6"/>
      <c r="U31" s="197">
        <f>+Operação!I31</f>
        <v>0</v>
      </c>
      <c r="V31" s="88">
        <f t="shared" si="7"/>
        <v>0</v>
      </c>
      <c r="W31" s="6"/>
    </row>
    <row r="32" spans="3:23">
      <c r="C32" s="6" t="str">
        <f>+IF(Operação!D32="","N","S")</f>
        <v>N</v>
      </c>
      <c r="D32" s="6"/>
      <c r="E32" s="44" t="str">
        <f t="shared" si="8"/>
        <v>a) Recursos humanos afetos ao projeto</v>
      </c>
      <c r="F32" s="45">
        <f>+Operação!D32</f>
        <v>0</v>
      </c>
      <c r="G32" s="46">
        <f>+Operação!F32</f>
        <v>0</v>
      </c>
      <c r="H32" s="166">
        <f>+SUMIFS('1º Trim'!$Q$15:$Q$64,'1º Trim'!$C$15:$C$64,'Custos Totais Incorridos'!$F32)</f>
        <v>0</v>
      </c>
      <c r="I32" s="166">
        <f>+SUMIFS('2º Trim'!$Q$15:$Q$64,'2º Trim'!$C$15:$C$64,'Custos Totais Incorridos'!$F32)</f>
        <v>0</v>
      </c>
      <c r="J32" s="166">
        <f>+SUMIFS('3º Trim'!$Q$15:$Q$64,'3º Trim'!$C$15:$C$64,'Custos Totais Incorridos'!$F32)</f>
        <v>0</v>
      </c>
      <c r="K32" s="166">
        <f>+SUMIFS('4º Trim'!$Q$15:$Q$64,'4º Trim'!$C$15:$C$64,'Custos Totais Incorridos'!$F32)</f>
        <v>0</v>
      </c>
      <c r="L32" s="166">
        <f>+SUMIFS('5º Trim'!$Q$15:$Q$64,'5º Trim'!$C$15:$C$64,'Custos Totais Incorridos'!$F32)</f>
        <v>0</v>
      </c>
      <c r="M32" s="166">
        <f>+SUMIFS('6º Trim'!$Q$15:$Q$64,'6º Trim'!$C$15:$C$64,'Custos Totais Incorridos'!$F32)</f>
        <v>0</v>
      </c>
      <c r="N32" s="166">
        <f>+SUMIFS('7º Trim'!$Q$15:$Q$64,'7º Trim'!$C$15:$C$64,'Custos Totais Incorridos'!$F32)</f>
        <v>0</v>
      </c>
      <c r="O32" s="166">
        <f>+SUMIFS('8º Trim'!$Q$15:$Q$64,'8º Trim'!$C$15:$C$64,'Custos Totais Incorridos'!$F32)</f>
        <v>0</v>
      </c>
      <c r="P32" s="166">
        <f>+SUMIFS('9º Trim'!$Q$15:$Q$64,'9º Trim'!$C$15:$C$64,'Custos Totais Incorridos'!$F32)</f>
        <v>0</v>
      </c>
      <c r="Q32" s="166">
        <f t="shared" si="5"/>
        <v>0</v>
      </c>
      <c r="R32" s="168"/>
      <c r="S32" s="167">
        <f t="shared" si="6"/>
        <v>0</v>
      </c>
      <c r="T32" s="6"/>
      <c r="U32" s="197">
        <f>+Operação!I32</f>
        <v>0</v>
      </c>
      <c r="V32" s="88">
        <f t="shared" si="7"/>
        <v>0</v>
      </c>
      <c r="W32" s="6"/>
    </row>
    <row r="33" spans="3:23">
      <c r="C33" s="6" t="str">
        <f>+IF(Operação!D33="","N","S")</f>
        <v>N</v>
      </c>
      <c r="D33" s="6"/>
      <c r="E33" s="44" t="str">
        <f t="shared" si="8"/>
        <v>a) Recursos humanos afetos ao projeto</v>
      </c>
      <c r="F33" s="45">
        <f>+Operação!D33</f>
        <v>0</v>
      </c>
      <c r="G33" s="46">
        <f>+Operação!F33</f>
        <v>0</v>
      </c>
      <c r="H33" s="166">
        <f>+SUMIFS('1º Trim'!$Q$15:$Q$64,'1º Trim'!$C$15:$C$64,'Custos Totais Incorridos'!$F33)</f>
        <v>0</v>
      </c>
      <c r="I33" s="166">
        <f>+SUMIFS('2º Trim'!$Q$15:$Q$64,'2º Trim'!$C$15:$C$64,'Custos Totais Incorridos'!$F33)</f>
        <v>0</v>
      </c>
      <c r="J33" s="166">
        <f>+SUMIFS('3º Trim'!$Q$15:$Q$64,'3º Trim'!$C$15:$C$64,'Custos Totais Incorridos'!$F33)</f>
        <v>0</v>
      </c>
      <c r="K33" s="166">
        <f>+SUMIFS('4º Trim'!$Q$15:$Q$64,'4º Trim'!$C$15:$C$64,'Custos Totais Incorridos'!$F33)</f>
        <v>0</v>
      </c>
      <c r="L33" s="166">
        <f>+SUMIFS('5º Trim'!$Q$15:$Q$64,'5º Trim'!$C$15:$C$64,'Custos Totais Incorridos'!$F33)</f>
        <v>0</v>
      </c>
      <c r="M33" s="166">
        <f>+SUMIFS('6º Trim'!$Q$15:$Q$64,'6º Trim'!$C$15:$C$64,'Custos Totais Incorridos'!$F33)</f>
        <v>0</v>
      </c>
      <c r="N33" s="166">
        <f>+SUMIFS('7º Trim'!$Q$15:$Q$64,'7º Trim'!$C$15:$C$64,'Custos Totais Incorridos'!$F33)</f>
        <v>0</v>
      </c>
      <c r="O33" s="166">
        <f>+SUMIFS('8º Trim'!$Q$15:$Q$64,'8º Trim'!$C$15:$C$64,'Custos Totais Incorridos'!$F33)</f>
        <v>0</v>
      </c>
      <c r="P33" s="166">
        <f>+SUMIFS('9º Trim'!$Q$15:$Q$64,'9º Trim'!$C$15:$C$64,'Custos Totais Incorridos'!$F33)</f>
        <v>0</v>
      </c>
      <c r="Q33" s="166">
        <f t="shared" si="5"/>
        <v>0</v>
      </c>
      <c r="R33" s="168"/>
      <c r="S33" s="167">
        <f t="shared" si="6"/>
        <v>0</v>
      </c>
      <c r="T33" s="6"/>
      <c r="U33" s="197">
        <f>+Operação!I33</f>
        <v>0</v>
      </c>
      <c r="V33" s="88">
        <f t="shared" si="7"/>
        <v>0</v>
      </c>
      <c r="W33" s="6"/>
    </row>
    <row r="34" spans="3:23">
      <c r="C34" s="6" t="str">
        <f>+IF(Operação!D34="","N","S")</f>
        <v>N</v>
      </c>
      <c r="D34" s="6"/>
      <c r="E34" s="44" t="str">
        <f t="shared" si="8"/>
        <v>a) Recursos humanos afetos ao projeto</v>
      </c>
      <c r="F34" s="45">
        <f>+Operação!D34</f>
        <v>0</v>
      </c>
      <c r="G34" s="46">
        <f>+Operação!F34</f>
        <v>0</v>
      </c>
      <c r="H34" s="166">
        <f>+SUMIFS('1º Trim'!$Q$15:$Q$64,'1º Trim'!$C$15:$C$64,'Custos Totais Incorridos'!$F34)</f>
        <v>0</v>
      </c>
      <c r="I34" s="166">
        <f>+SUMIFS('2º Trim'!$Q$15:$Q$64,'2º Trim'!$C$15:$C$64,'Custos Totais Incorridos'!$F34)</f>
        <v>0</v>
      </c>
      <c r="J34" s="166">
        <f>+SUMIFS('3º Trim'!$Q$15:$Q$64,'3º Trim'!$C$15:$C$64,'Custos Totais Incorridos'!$F34)</f>
        <v>0</v>
      </c>
      <c r="K34" s="166">
        <f>+SUMIFS('4º Trim'!$Q$15:$Q$64,'4º Trim'!$C$15:$C$64,'Custos Totais Incorridos'!$F34)</f>
        <v>0</v>
      </c>
      <c r="L34" s="166">
        <f>+SUMIFS('5º Trim'!$Q$15:$Q$64,'5º Trim'!$C$15:$C$64,'Custos Totais Incorridos'!$F34)</f>
        <v>0</v>
      </c>
      <c r="M34" s="166">
        <f>+SUMIFS('6º Trim'!$Q$15:$Q$64,'6º Trim'!$C$15:$C$64,'Custos Totais Incorridos'!$F34)</f>
        <v>0</v>
      </c>
      <c r="N34" s="166">
        <f>+SUMIFS('7º Trim'!$Q$15:$Q$64,'7º Trim'!$C$15:$C$64,'Custos Totais Incorridos'!$F34)</f>
        <v>0</v>
      </c>
      <c r="O34" s="166">
        <f>+SUMIFS('8º Trim'!$Q$15:$Q$64,'8º Trim'!$C$15:$C$64,'Custos Totais Incorridos'!$F34)</f>
        <v>0</v>
      </c>
      <c r="P34" s="166">
        <f>+SUMIFS('9º Trim'!$Q$15:$Q$64,'9º Trim'!$C$15:$C$64,'Custos Totais Incorridos'!$F34)</f>
        <v>0</v>
      </c>
      <c r="Q34" s="166">
        <f t="shared" si="5"/>
        <v>0</v>
      </c>
      <c r="R34" s="168"/>
      <c r="S34" s="167">
        <f t="shared" si="6"/>
        <v>0</v>
      </c>
      <c r="T34" s="6"/>
      <c r="U34" s="197">
        <f>+Operação!I34</f>
        <v>0</v>
      </c>
      <c r="V34" s="88">
        <f t="shared" si="7"/>
        <v>0</v>
      </c>
      <c r="W34" s="6"/>
    </row>
    <row r="35" spans="3:23">
      <c r="C35" s="6" t="str">
        <f>+IF(Operação!D35="","N","S")</f>
        <v>N</v>
      </c>
      <c r="D35" s="6"/>
      <c r="E35" s="44" t="str">
        <f t="shared" si="8"/>
        <v>a) Recursos humanos afetos ao projeto</v>
      </c>
      <c r="F35" s="45">
        <f>+Operação!D35</f>
        <v>0</v>
      </c>
      <c r="G35" s="46">
        <f>+Operação!F35</f>
        <v>0</v>
      </c>
      <c r="H35" s="166">
        <f>+SUMIFS('1º Trim'!$Q$15:$Q$64,'1º Trim'!$C$15:$C$64,'Custos Totais Incorridos'!$F35)</f>
        <v>0</v>
      </c>
      <c r="I35" s="166">
        <f>+SUMIFS('2º Trim'!$Q$15:$Q$64,'2º Trim'!$C$15:$C$64,'Custos Totais Incorridos'!$F35)</f>
        <v>0</v>
      </c>
      <c r="J35" s="166">
        <f>+SUMIFS('3º Trim'!$Q$15:$Q$64,'3º Trim'!$C$15:$C$64,'Custos Totais Incorridos'!$F35)</f>
        <v>0</v>
      </c>
      <c r="K35" s="166">
        <f>+SUMIFS('4º Trim'!$Q$15:$Q$64,'4º Trim'!$C$15:$C$64,'Custos Totais Incorridos'!$F35)</f>
        <v>0</v>
      </c>
      <c r="L35" s="166">
        <f>+SUMIFS('5º Trim'!$Q$15:$Q$64,'5º Trim'!$C$15:$C$64,'Custos Totais Incorridos'!$F35)</f>
        <v>0</v>
      </c>
      <c r="M35" s="166">
        <f>+SUMIFS('6º Trim'!$Q$15:$Q$64,'6º Trim'!$C$15:$C$64,'Custos Totais Incorridos'!$F35)</f>
        <v>0</v>
      </c>
      <c r="N35" s="166">
        <f>+SUMIFS('7º Trim'!$Q$15:$Q$64,'7º Trim'!$C$15:$C$64,'Custos Totais Incorridos'!$F35)</f>
        <v>0</v>
      </c>
      <c r="O35" s="166">
        <f>+SUMIFS('8º Trim'!$Q$15:$Q$64,'8º Trim'!$C$15:$C$64,'Custos Totais Incorridos'!$F35)</f>
        <v>0</v>
      </c>
      <c r="P35" s="166">
        <f>+SUMIFS('9º Trim'!$Q$15:$Q$64,'9º Trim'!$C$15:$C$64,'Custos Totais Incorridos'!$F35)</f>
        <v>0</v>
      </c>
      <c r="Q35" s="166">
        <f t="shared" si="5"/>
        <v>0</v>
      </c>
      <c r="R35" s="168"/>
      <c r="S35" s="167">
        <f t="shared" si="6"/>
        <v>0</v>
      </c>
      <c r="T35" s="6"/>
      <c r="U35" s="197">
        <f>+Operação!I35</f>
        <v>0</v>
      </c>
      <c r="V35" s="88">
        <f t="shared" si="7"/>
        <v>0</v>
      </c>
      <c r="W35" s="6"/>
    </row>
    <row r="36" spans="3:23" ht="26">
      <c r="C36" s="6" t="str">
        <f>+C20</f>
        <v>S</v>
      </c>
      <c r="D36" s="6"/>
      <c r="E36" s="81" t="s">
        <v>19</v>
      </c>
      <c r="F36" s="47">
        <f>+F20</f>
        <v>0</v>
      </c>
      <c r="G36" s="48">
        <f>+G20</f>
        <v>0</v>
      </c>
      <c r="H36" s="166">
        <f>+SUMIFS('1º Trim'!$Q$74:$Q$122,'1º Trim'!$C$74:$C$122,'Custos Totais Incorridos'!$F36)</f>
        <v>0</v>
      </c>
      <c r="I36" s="166">
        <f>+SUMIFS('2º Trim'!$Q$74:$Q$122,'2º Trim'!$C$74:$C$122,'Custos Totais Incorridos'!$F36)</f>
        <v>0</v>
      </c>
      <c r="J36" s="166">
        <f>+SUMIFS('3º Trim'!$Q$74:$Q$122,'3º Trim'!$C$74:$C$122,'Custos Totais Incorridos'!$F36)</f>
        <v>0</v>
      </c>
      <c r="K36" s="166">
        <f>+SUMIFS('4º Trim'!$Q$74:$Q$122,'4º Trim'!$C$74:$C$122,'Custos Totais Incorridos'!$F36)</f>
        <v>0</v>
      </c>
      <c r="L36" s="166">
        <f>+SUMIFS('5º Trim'!$Q$74:$Q$122,'5º Trim'!$C$74:$C$122,'Custos Totais Incorridos'!$F36)</f>
        <v>0</v>
      </c>
      <c r="M36" s="166">
        <f>+SUMIFS('6º Trim'!$Q$74:$Q$122,'6º Trim'!$C$74:$C$122,'Custos Totais Incorridos'!$F36)</f>
        <v>0</v>
      </c>
      <c r="N36" s="166">
        <f>+SUMIFS('7º Trim'!$Q$74:$Q$122,'7º Trim'!$C$74:$C$122,'Custos Totais Incorridos'!$F36)</f>
        <v>0</v>
      </c>
      <c r="O36" s="166">
        <f>+SUMIFS('8º Trim'!$Q$74:$Q$122,'8º Trim'!$C$74:$C$122,'Custos Totais Incorridos'!$F36)</f>
        <v>0</v>
      </c>
      <c r="P36" s="166">
        <f>+SUMIFS('9º Trim'!$Q$74:$Q$122,'9º Trim'!$C$74:$C$122,'Custos Totais Incorridos'!$F36)</f>
        <v>0</v>
      </c>
      <c r="Q36" s="166">
        <f t="shared" si="5"/>
        <v>0</v>
      </c>
      <c r="R36" s="168"/>
      <c r="S36" s="167">
        <f t="shared" si="6"/>
        <v>0</v>
      </c>
      <c r="T36" s="6"/>
      <c r="U36" s="197">
        <f>+U20</f>
        <v>0</v>
      </c>
      <c r="V36" s="88">
        <f t="shared" si="7"/>
        <v>0</v>
      </c>
      <c r="W36" s="6"/>
    </row>
    <row r="37" spans="3:23">
      <c r="C37" s="6" t="str">
        <f t="shared" ref="C37:C100" si="9">+C21</f>
        <v>N</v>
      </c>
      <c r="D37" s="6"/>
      <c r="E37" s="44" t="s">
        <v>19</v>
      </c>
      <c r="F37" s="47">
        <f t="shared" ref="F37:G100" si="10">+F21</f>
        <v>0</v>
      </c>
      <c r="G37" s="48">
        <f t="shared" si="10"/>
        <v>0</v>
      </c>
      <c r="H37" s="166">
        <f>+SUMIFS('1º Trim'!$Q$74:$Q$122,'1º Trim'!$C$74:$C$122,'Custos Totais Incorridos'!$F37)</f>
        <v>0</v>
      </c>
      <c r="I37" s="166">
        <f>+SUMIFS('2º Trim'!$Q$74:$Q$122,'2º Trim'!$C$74:$C$122,'Custos Totais Incorridos'!$F37)</f>
        <v>0</v>
      </c>
      <c r="J37" s="166">
        <f>+SUMIFS('3º Trim'!$Q$74:$Q$122,'3º Trim'!$C$74:$C$122,'Custos Totais Incorridos'!$F37)</f>
        <v>0</v>
      </c>
      <c r="K37" s="166">
        <f>+SUMIFS('4º Trim'!$Q$74:$Q$122,'4º Trim'!$C$74:$C$122,'Custos Totais Incorridos'!$F37)</f>
        <v>0</v>
      </c>
      <c r="L37" s="166">
        <f>+SUMIFS('5º Trim'!$Q$74:$Q$122,'5º Trim'!$C$74:$C$122,'Custos Totais Incorridos'!$F37)</f>
        <v>0</v>
      </c>
      <c r="M37" s="166">
        <f>+SUMIFS('6º Trim'!$Q$74:$Q$122,'6º Trim'!$C$74:$C$122,'Custos Totais Incorridos'!$F37)</f>
        <v>0</v>
      </c>
      <c r="N37" s="166">
        <f>+SUMIFS('7º Trim'!$Q$74:$Q$122,'7º Trim'!$C$74:$C$122,'Custos Totais Incorridos'!$F37)</f>
        <v>0</v>
      </c>
      <c r="O37" s="166">
        <f>+SUMIFS('8º Trim'!$Q$74:$Q$122,'8º Trim'!$C$74:$C$122,'Custos Totais Incorridos'!$F37)</f>
        <v>0</v>
      </c>
      <c r="P37" s="166">
        <f>+SUMIFS('9º Trim'!$Q$74:$Q$122,'9º Trim'!$C$74:$C$122,'Custos Totais Incorridos'!$F37)</f>
        <v>0</v>
      </c>
      <c r="Q37" s="166">
        <f t="shared" si="5"/>
        <v>0</v>
      </c>
      <c r="R37" s="168"/>
      <c r="S37" s="167">
        <f t="shared" si="6"/>
        <v>0</v>
      </c>
      <c r="T37" s="6"/>
      <c r="U37" s="197">
        <f t="shared" ref="U37:U100" si="11">+U21</f>
        <v>0</v>
      </c>
      <c r="V37" s="88">
        <f t="shared" si="7"/>
        <v>0</v>
      </c>
      <c r="W37" s="6"/>
    </row>
    <row r="38" spans="3:23">
      <c r="C38" s="6" t="str">
        <f t="shared" si="9"/>
        <v>N</v>
      </c>
      <c r="D38" s="6"/>
      <c r="E38" s="44" t="str">
        <f t="shared" ref="E38:E51" si="12">+E37</f>
        <v>b) Aquisição de instrumentos e equipamento científico e técnico</v>
      </c>
      <c r="F38" s="47">
        <f t="shared" si="10"/>
        <v>0</v>
      </c>
      <c r="G38" s="48">
        <f t="shared" si="10"/>
        <v>0</v>
      </c>
      <c r="H38" s="166">
        <f>+SUMIFS('1º Trim'!$Q$74:$Q$122,'1º Trim'!$C$74:$C$122,'Custos Totais Incorridos'!$F38)</f>
        <v>0</v>
      </c>
      <c r="I38" s="166">
        <f>+SUMIFS('2º Trim'!$Q$74:$Q$122,'2º Trim'!$C$74:$C$122,'Custos Totais Incorridos'!$F38)</f>
        <v>0</v>
      </c>
      <c r="J38" s="166">
        <f>+SUMIFS('3º Trim'!$Q$74:$Q$122,'3º Trim'!$C$74:$C$122,'Custos Totais Incorridos'!$F38)</f>
        <v>0</v>
      </c>
      <c r="K38" s="166">
        <f>+SUMIFS('4º Trim'!$Q$74:$Q$122,'4º Trim'!$C$74:$C$122,'Custos Totais Incorridos'!$F38)</f>
        <v>0</v>
      </c>
      <c r="L38" s="166">
        <f>+SUMIFS('5º Trim'!$Q$74:$Q$122,'5º Trim'!$C$74:$C$122,'Custos Totais Incorridos'!$F38)</f>
        <v>0</v>
      </c>
      <c r="M38" s="166">
        <f>+SUMIFS('6º Trim'!$Q$74:$Q$122,'6º Trim'!$C$74:$C$122,'Custos Totais Incorridos'!$F38)</f>
        <v>0</v>
      </c>
      <c r="N38" s="166">
        <f>+SUMIFS('7º Trim'!$Q$74:$Q$122,'7º Trim'!$C$74:$C$122,'Custos Totais Incorridos'!$F38)</f>
        <v>0</v>
      </c>
      <c r="O38" s="166">
        <f>+SUMIFS('8º Trim'!$Q$74:$Q$122,'8º Trim'!$C$74:$C$122,'Custos Totais Incorridos'!$F38)</f>
        <v>0</v>
      </c>
      <c r="P38" s="166">
        <f>+SUMIFS('9º Trim'!$Q$74:$Q$122,'9º Trim'!$C$74:$C$122,'Custos Totais Incorridos'!$F38)</f>
        <v>0</v>
      </c>
      <c r="Q38" s="166">
        <f t="shared" si="5"/>
        <v>0</v>
      </c>
      <c r="R38" s="168"/>
      <c r="S38" s="167">
        <f t="shared" si="6"/>
        <v>0</v>
      </c>
      <c r="T38" s="6"/>
      <c r="U38" s="197">
        <f t="shared" si="11"/>
        <v>0</v>
      </c>
      <c r="V38" s="88">
        <f t="shared" si="7"/>
        <v>0</v>
      </c>
      <c r="W38" s="6"/>
    </row>
    <row r="39" spans="3:23">
      <c r="C39" s="6" t="str">
        <f t="shared" si="9"/>
        <v>N</v>
      </c>
      <c r="D39" s="6"/>
      <c r="E39" s="44" t="str">
        <f t="shared" si="12"/>
        <v>b) Aquisição de instrumentos e equipamento científico e técnico</v>
      </c>
      <c r="F39" s="47">
        <f t="shared" si="10"/>
        <v>0</v>
      </c>
      <c r="G39" s="48">
        <f t="shared" si="10"/>
        <v>0</v>
      </c>
      <c r="H39" s="166">
        <f>+SUMIFS('1º Trim'!$Q$74:$Q$122,'1º Trim'!$C$74:$C$122,'Custos Totais Incorridos'!$F39)</f>
        <v>0</v>
      </c>
      <c r="I39" s="166">
        <f>+SUMIFS('2º Trim'!$Q$74:$Q$122,'2º Trim'!$C$74:$C$122,'Custos Totais Incorridos'!$F39)</f>
        <v>0</v>
      </c>
      <c r="J39" s="166">
        <f>+SUMIFS('3º Trim'!$Q$74:$Q$122,'3º Trim'!$C$74:$C$122,'Custos Totais Incorridos'!$F39)</f>
        <v>0</v>
      </c>
      <c r="K39" s="166">
        <f>+SUMIFS('4º Trim'!$Q$74:$Q$122,'4º Trim'!$C$74:$C$122,'Custos Totais Incorridos'!$F39)</f>
        <v>0</v>
      </c>
      <c r="L39" s="166">
        <f>+SUMIFS('5º Trim'!$Q$74:$Q$122,'5º Trim'!$C$74:$C$122,'Custos Totais Incorridos'!$F39)</f>
        <v>0</v>
      </c>
      <c r="M39" s="166">
        <f>+SUMIFS('6º Trim'!$Q$74:$Q$122,'6º Trim'!$C$74:$C$122,'Custos Totais Incorridos'!$F39)</f>
        <v>0</v>
      </c>
      <c r="N39" s="166">
        <f>+SUMIFS('7º Trim'!$Q$74:$Q$122,'7º Trim'!$C$74:$C$122,'Custos Totais Incorridos'!$F39)</f>
        <v>0</v>
      </c>
      <c r="O39" s="166">
        <f>+SUMIFS('8º Trim'!$Q$74:$Q$122,'8º Trim'!$C$74:$C$122,'Custos Totais Incorridos'!$F39)</f>
        <v>0</v>
      </c>
      <c r="P39" s="166">
        <f>+SUMIFS('9º Trim'!$Q$74:$Q$122,'9º Trim'!$C$74:$C$122,'Custos Totais Incorridos'!$F39)</f>
        <v>0</v>
      </c>
      <c r="Q39" s="166">
        <f t="shared" si="5"/>
        <v>0</v>
      </c>
      <c r="R39" s="168"/>
      <c r="S39" s="167">
        <f t="shared" si="6"/>
        <v>0</v>
      </c>
      <c r="T39" s="6"/>
      <c r="U39" s="197">
        <f t="shared" si="11"/>
        <v>0</v>
      </c>
      <c r="V39" s="88">
        <f t="shared" si="7"/>
        <v>0</v>
      </c>
      <c r="W39" s="6"/>
    </row>
    <row r="40" spans="3:23">
      <c r="C40" s="6" t="str">
        <f t="shared" si="9"/>
        <v>N</v>
      </c>
      <c r="D40" s="6"/>
      <c r="E40" s="44" t="str">
        <f t="shared" si="12"/>
        <v>b) Aquisição de instrumentos e equipamento científico e técnico</v>
      </c>
      <c r="F40" s="47">
        <f t="shared" si="10"/>
        <v>0</v>
      </c>
      <c r="G40" s="48">
        <f t="shared" si="10"/>
        <v>0</v>
      </c>
      <c r="H40" s="166">
        <f>+SUMIFS('1º Trim'!$Q$74:$Q$122,'1º Trim'!$C$74:$C$122,'Custos Totais Incorridos'!$F40)</f>
        <v>0</v>
      </c>
      <c r="I40" s="166">
        <f>+SUMIFS('2º Trim'!$Q$74:$Q$122,'2º Trim'!$C$74:$C$122,'Custos Totais Incorridos'!$F40)</f>
        <v>0</v>
      </c>
      <c r="J40" s="166">
        <f>+SUMIFS('3º Trim'!$Q$74:$Q$122,'3º Trim'!$C$74:$C$122,'Custos Totais Incorridos'!$F40)</f>
        <v>0</v>
      </c>
      <c r="K40" s="166">
        <f>+SUMIFS('4º Trim'!$Q$74:$Q$122,'4º Trim'!$C$74:$C$122,'Custos Totais Incorridos'!$F40)</f>
        <v>0</v>
      </c>
      <c r="L40" s="166">
        <f>+SUMIFS('5º Trim'!$Q$74:$Q$122,'5º Trim'!$C$74:$C$122,'Custos Totais Incorridos'!$F40)</f>
        <v>0</v>
      </c>
      <c r="M40" s="166">
        <f>+SUMIFS('6º Trim'!$Q$74:$Q$122,'6º Trim'!$C$74:$C$122,'Custos Totais Incorridos'!$F40)</f>
        <v>0</v>
      </c>
      <c r="N40" s="166">
        <f>+SUMIFS('7º Trim'!$Q$74:$Q$122,'7º Trim'!$C$74:$C$122,'Custos Totais Incorridos'!$F40)</f>
        <v>0</v>
      </c>
      <c r="O40" s="166">
        <f>+SUMIFS('8º Trim'!$Q$74:$Q$122,'8º Trim'!$C$74:$C$122,'Custos Totais Incorridos'!$F40)</f>
        <v>0</v>
      </c>
      <c r="P40" s="166">
        <f>+SUMIFS('9º Trim'!$Q$74:$Q$122,'9º Trim'!$C$74:$C$122,'Custos Totais Incorridos'!$F40)</f>
        <v>0</v>
      </c>
      <c r="Q40" s="166">
        <f t="shared" si="5"/>
        <v>0</v>
      </c>
      <c r="R40" s="168"/>
      <c r="S40" s="167">
        <f t="shared" si="6"/>
        <v>0</v>
      </c>
      <c r="T40" s="6"/>
      <c r="U40" s="197">
        <f t="shared" si="11"/>
        <v>0</v>
      </c>
      <c r="V40" s="88">
        <f t="shared" si="7"/>
        <v>0</v>
      </c>
      <c r="W40" s="6"/>
    </row>
    <row r="41" spans="3:23">
      <c r="C41" s="6" t="str">
        <f t="shared" si="9"/>
        <v>N</v>
      </c>
      <c r="D41" s="6"/>
      <c r="E41" s="44" t="str">
        <f t="shared" si="12"/>
        <v>b) Aquisição de instrumentos e equipamento científico e técnico</v>
      </c>
      <c r="F41" s="47">
        <f t="shared" si="10"/>
        <v>0</v>
      </c>
      <c r="G41" s="48">
        <f t="shared" si="10"/>
        <v>0</v>
      </c>
      <c r="H41" s="166">
        <f>+SUMIFS('1º Trim'!$Q$74:$Q$122,'1º Trim'!$C$74:$C$122,'Custos Totais Incorridos'!$F41)</f>
        <v>0</v>
      </c>
      <c r="I41" s="166">
        <f>+SUMIFS('2º Trim'!$Q$74:$Q$122,'2º Trim'!$C$74:$C$122,'Custos Totais Incorridos'!$F41)</f>
        <v>0</v>
      </c>
      <c r="J41" s="166">
        <f>+SUMIFS('3º Trim'!$Q$74:$Q$122,'3º Trim'!$C$74:$C$122,'Custos Totais Incorridos'!$F41)</f>
        <v>0</v>
      </c>
      <c r="K41" s="166">
        <f>+SUMIFS('4º Trim'!$Q$74:$Q$122,'4º Trim'!$C$74:$C$122,'Custos Totais Incorridos'!$F41)</f>
        <v>0</v>
      </c>
      <c r="L41" s="166">
        <f>+SUMIFS('5º Trim'!$Q$74:$Q$122,'5º Trim'!$C$74:$C$122,'Custos Totais Incorridos'!$F41)</f>
        <v>0</v>
      </c>
      <c r="M41" s="166">
        <f>+SUMIFS('6º Trim'!$Q$74:$Q$122,'6º Trim'!$C$74:$C$122,'Custos Totais Incorridos'!$F41)</f>
        <v>0</v>
      </c>
      <c r="N41" s="166">
        <f>+SUMIFS('7º Trim'!$Q$74:$Q$122,'7º Trim'!$C$74:$C$122,'Custos Totais Incorridos'!$F41)</f>
        <v>0</v>
      </c>
      <c r="O41" s="166">
        <f>+SUMIFS('8º Trim'!$Q$74:$Q$122,'8º Trim'!$C$74:$C$122,'Custos Totais Incorridos'!$F41)</f>
        <v>0</v>
      </c>
      <c r="P41" s="166">
        <f>+SUMIFS('9º Trim'!$Q$74:$Q$122,'9º Trim'!$C$74:$C$122,'Custos Totais Incorridos'!$F41)</f>
        <v>0</v>
      </c>
      <c r="Q41" s="166">
        <f t="shared" si="5"/>
        <v>0</v>
      </c>
      <c r="R41" s="168"/>
      <c r="S41" s="167">
        <f t="shared" si="6"/>
        <v>0</v>
      </c>
      <c r="T41" s="6"/>
      <c r="U41" s="197">
        <f t="shared" si="11"/>
        <v>0</v>
      </c>
      <c r="V41" s="88">
        <f t="shared" si="7"/>
        <v>0</v>
      </c>
      <c r="W41" s="6"/>
    </row>
    <row r="42" spans="3:23">
      <c r="C42" s="6" t="str">
        <f t="shared" si="9"/>
        <v>N</v>
      </c>
      <c r="D42" s="6"/>
      <c r="E42" s="44" t="str">
        <f t="shared" si="12"/>
        <v>b) Aquisição de instrumentos e equipamento científico e técnico</v>
      </c>
      <c r="F42" s="47">
        <f t="shared" si="10"/>
        <v>0</v>
      </c>
      <c r="G42" s="48">
        <f t="shared" si="10"/>
        <v>0</v>
      </c>
      <c r="H42" s="166">
        <f>+SUMIFS('1º Trim'!$Q$74:$Q$122,'1º Trim'!$C$74:$C$122,'Custos Totais Incorridos'!$F42)</f>
        <v>0</v>
      </c>
      <c r="I42" s="166">
        <f>+SUMIFS('2º Trim'!$Q$74:$Q$122,'2º Trim'!$C$74:$C$122,'Custos Totais Incorridos'!$F42)</f>
        <v>0</v>
      </c>
      <c r="J42" s="166">
        <f>+SUMIFS('3º Trim'!$Q$74:$Q$122,'3º Trim'!$C$74:$C$122,'Custos Totais Incorridos'!$F42)</f>
        <v>0</v>
      </c>
      <c r="K42" s="166">
        <f>+SUMIFS('4º Trim'!$Q$74:$Q$122,'4º Trim'!$C$74:$C$122,'Custos Totais Incorridos'!$F42)</f>
        <v>0</v>
      </c>
      <c r="L42" s="166">
        <f>+SUMIFS('5º Trim'!$Q$74:$Q$122,'5º Trim'!$C$74:$C$122,'Custos Totais Incorridos'!$F42)</f>
        <v>0</v>
      </c>
      <c r="M42" s="166">
        <f>+SUMIFS('6º Trim'!$Q$74:$Q$122,'6º Trim'!$C$74:$C$122,'Custos Totais Incorridos'!$F42)</f>
        <v>0</v>
      </c>
      <c r="N42" s="166">
        <f>+SUMIFS('7º Trim'!$Q$74:$Q$122,'7º Trim'!$C$74:$C$122,'Custos Totais Incorridos'!$F42)</f>
        <v>0</v>
      </c>
      <c r="O42" s="166">
        <f>+SUMIFS('8º Trim'!$Q$74:$Q$122,'8º Trim'!$C$74:$C$122,'Custos Totais Incorridos'!$F42)</f>
        <v>0</v>
      </c>
      <c r="P42" s="166">
        <f>+SUMIFS('9º Trim'!$Q$74:$Q$122,'9º Trim'!$C$74:$C$122,'Custos Totais Incorridos'!$F42)</f>
        <v>0</v>
      </c>
      <c r="Q42" s="166">
        <f t="shared" si="5"/>
        <v>0</v>
      </c>
      <c r="R42" s="168"/>
      <c r="S42" s="167">
        <f t="shared" si="6"/>
        <v>0</v>
      </c>
      <c r="T42" s="6"/>
      <c r="U42" s="197">
        <f t="shared" si="11"/>
        <v>0</v>
      </c>
      <c r="V42" s="88">
        <f t="shared" si="7"/>
        <v>0</v>
      </c>
      <c r="W42" s="6"/>
    </row>
    <row r="43" spans="3:23">
      <c r="C43" s="6" t="str">
        <f t="shared" si="9"/>
        <v>N</v>
      </c>
      <c r="D43" s="6"/>
      <c r="E43" s="44" t="str">
        <f t="shared" si="12"/>
        <v>b) Aquisição de instrumentos e equipamento científico e técnico</v>
      </c>
      <c r="F43" s="47">
        <f t="shared" si="10"/>
        <v>0</v>
      </c>
      <c r="G43" s="48">
        <f t="shared" si="10"/>
        <v>0</v>
      </c>
      <c r="H43" s="166">
        <f>+SUMIFS('1º Trim'!$Q$74:$Q$122,'1º Trim'!$C$74:$C$122,'Custos Totais Incorridos'!$F43)</f>
        <v>0</v>
      </c>
      <c r="I43" s="166">
        <f>+SUMIFS('2º Trim'!$Q$74:$Q$122,'2º Trim'!$C$74:$C$122,'Custos Totais Incorridos'!$F43)</f>
        <v>0</v>
      </c>
      <c r="J43" s="166">
        <f>+SUMIFS('3º Trim'!$Q$74:$Q$122,'3º Trim'!$C$74:$C$122,'Custos Totais Incorridos'!$F43)</f>
        <v>0</v>
      </c>
      <c r="K43" s="166">
        <f>+SUMIFS('4º Trim'!$Q$74:$Q$122,'4º Trim'!$C$74:$C$122,'Custos Totais Incorridos'!$F43)</f>
        <v>0</v>
      </c>
      <c r="L43" s="166">
        <f>+SUMIFS('5º Trim'!$Q$74:$Q$122,'5º Trim'!$C$74:$C$122,'Custos Totais Incorridos'!$F43)</f>
        <v>0</v>
      </c>
      <c r="M43" s="166">
        <f>+SUMIFS('6º Trim'!$Q$74:$Q$122,'6º Trim'!$C$74:$C$122,'Custos Totais Incorridos'!$F43)</f>
        <v>0</v>
      </c>
      <c r="N43" s="166">
        <f>+SUMIFS('7º Trim'!$Q$74:$Q$122,'7º Trim'!$C$74:$C$122,'Custos Totais Incorridos'!$F43)</f>
        <v>0</v>
      </c>
      <c r="O43" s="166">
        <f>+SUMIFS('8º Trim'!$Q$74:$Q$122,'8º Trim'!$C$74:$C$122,'Custos Totais Incorridos'!$F43)</f>
        <v>0</v>
      </c>
      <c r="P43" s="166">
        <f>+SUMIFS('9º Trim'!$Q$74:$Q$122,'9º Trim'!$C$74:$C$122,'Custos Totais Incorridos'!$F43)</f>
        <v>0</v>
      </c>
      <c r="Q43" s="166">
        <f t="shared" si="5"/>
        <v>0</v>
      </c>
      <c r="R43" s="168"/>
      <c r="S43" s="167">
        <f t="shared" si="6"/>
        <v>0</v>
      </c>
      <c r="T43" s="6"/>
      <c r="U43" s="197">
        <f t="shared" si="11"/>
        <v>0</v>
      </c>
      <c r="V43" s="88">
        <f t="shared" si="7"/>
        <v>0</v>
      </c>
      <c r="W43" s="6"/>
    </row>
    <row r="44" spans="3:23">
      <c r="C44" s="6" t="str">
        <f t="shared" si="9"/>
        <v>N</v>
      </c>
      <c r="D44" s="6"/>
      <c r="E44" s="44" t="str">
        <f t="shared" si="12"/>
        <v>b) Aquisição de instrumentos e equipamento científico e técnico</v>
      </c>
      <c r="F44" s="47">
        <f t="shared" si="10"/>
        <v>0</v>
      </c>
      <c r="G44" s="48">
        <f t="shared" si="10"/>
        <v>0</v>
      </c>
      <c r="H44" s="166">
        <f>+SUMIFS('1º Trim'!$Q$74:$Q$122,'1º Trim'!$C$74:$C$122,'Custos Totais Incorridos'!$F44)</f>
        <v>0</v>
      </c>
      <c r="I44" s="166">
        <f>+SUMIFS('2º Trim'!$Q$74:$Q$122,'2º Trim'!$C$74:$C$122,'Custos Totais Incorridos'!$F44)</f>
        <v>0</v>
      </c>
      <c r="J44" s="166">
        <f>+SUMIFS('3º Trim'!$Q$74:$Q$122,'3º Trim'!$C$74:$C$122,'Custos Totais Incorridos'!$F44)</f>
        <v>0</v>
      </c>
      <c r="K44" s="166">
        <f>+SUMIFS('4º Trim'!$Q$74:$Q$122,'4º Trim'!$C$74:$C$122,'Custos Totais Incorridos'!$F44)</f>
        <v>0</v>
      </c>
      <c r="L44" s="166">
        <f>+SUMIFS('5º Trim'!$Q$74:$Q$122,'5º Trim'!$C$74:$C$122,'Custos Totais Incorridos'!$F44)</f>
        <v>0</v>
      </c>
      <c r="M44" s="166">
        <f>+SUMIFS('6º Trim'!$Q$74:$Q$122,'6º Trim'!$C$74:$C$122,'Custos Totais Incorridos'!$F44)</f>
        <v>0</v>
      </c>
      <c r="N44" s="166">
        <f>+SUMIFS('7º Trim'!$Q$74:$Q$122,'7º Trim'!$C$74:$C$122,'Custos Totais Incorridos'!$F44)</f>
        <v>0</v>
      </c>
      <c r="O44" s="166">
        <f>+SUMIFS('8º Trim'!$Q$74:$Q$122,'8º Trim'!$C$74:$C$122,'Custos Totais Incorridos'!$F44)</f>
        <v>0</v>
      </c>
      <c r="P44" s="166">
        <f>+SUMIFS('9º Trim'!$Q$74:$Q$122,'9º Trim'!$C$74:$C$122,'Custos Totais Incorridos'!$F44)</f>
        <v>0</v>
      </c>
      <c r="Q44" s="166">
        <f t="shared" si="5"/>
        <v>0</v>
      </c>
      <c r="R44" s="168"/>
      <c r="S44" s="167">
        <f t="shared" si="6"/>
        <v>0</v>
      </c>
      <c r="T44" s="6"/>
      <c r="U44" s="197">
        <f t="shared" si="11"/>
        <v>0</v>
      </c>
      <c r="V44" s="88">
        <f t="shared" si="7"/>
        <v>0</v>
      </c>
      <c r="W44" s="6"/>
    </row>
    <row r="45" spans="3:23">
      <c r="C45" s="6" t="str">
        <f t="shared" si="9"/>
        <v>N</v>
      </c>
      <c r="D45" s="6"/>
      <c r="E45" s="44" t="str">
        <f t="shared" si="12"/>
        <v>b) Aquisição de instrumentos e equipamento científico e técnico</v>
      </c>
      <c r="F45" s="47">
        <f t="shared" si="10"/>
        <v>0</v>
      </c>
      <c r="G45" s="48">
        <f t="shared" si="10"/>
        <v>0</v>
      </c>
      <c r="H45" s="166">
        <f>+SUMIFS('1º Trim'!$Q$74:$Q$122,'1º Trim'!$C$74:$C$122,'Custos Totais Incorridos'!$F45)</f>
        <v>0</v>
      </c>
      <c r="I45" s="166">
        <f>+SUMIFS('2º Trim'!$Q$74:$Q$122,'2º Trim'!$C$74:$C$122,'Custos Totais Incorridos'!$F45)</f>
        <v>0</v>
      </c>
      <c r="J45" s="166">
        <f>+SUMIFS('3º Trim'!$Q$74:$Q$122,'3º Trim'!$C$74:$C$122,'Custos Totais Incorridos'!$F45)</f>
        <v>0</v>
      </c>
      <c r="K45" s="166">
        <f>+SUMIFS('4º Trim'!$Q$74:$Q$122,'4º Trim'!$C$74:$C$122,'Custos Totais Incorridos'!$F45)</f>
        <v>0</v>
      </c>
      <c r="L45" s="166">
        <f>+SUMIFS('5º Trim'!$Q$74:$Q$122,'5º Trim'!$C$74:$C$122,'Custos Totais Incorridos'!$F45)</f>
        <v>0</v>
      </c>
      <c r="M45" s="166">
        <f>+SUMIFS('6º Trim'!$Q$74:$Q$122,'6º Trim'!$C$74:$C$122,'Custos Totais Incorridos'!$F45)</f>
        <v>0</v>
      </c>
      <c r="N45" s="166">
        <f>+SUMIFS('7º Trim'!$Q$74:$Q$122,'7º Trim'!$C$74:$C$122,'Custos Totais Incorridos'!$F45)</f>
        <v>0</v>
      </c>
      <c r="O45" s="166">
        <f>+SUMIFS('8º Trim'!$Q$74:$Q$122,'8º Trim'!$C$74:$C$122,'Custos Totais Incorridos'!$F45)</f>
        <v>0</v>
      </c>
      <c r="P45" s="166">
        <f>+SUMIFS('9º Trim'!$Q$74:$Q$122,'9º Trim'!$C$74:$C$122,'Custos Totais Incorridos'!$F45)</f>
        <v>0</v>
      </c>
      <c r="Q45" s="166">
        <f t="shared" si="5"/>
        <v>0</v>
      </c>
      <c r="R45" s="168"/>
      <c r="S45" s="167">
        <f t="shared" si="6"/>
        <v>0</v>
      </c>
      <c r="T45" s="6"/>
      <c r="U45" s="197">
        <f t="shared" si="11"/>
        <v>0</v>
      </c>
      <c r="V45" s="88">
        <f t="shared" si="7"/>
        <v>0</v>
      </c>
      <c r="W45" s="6"/>
    </row>
    <row r="46" spans="3:23">
      <c r="C46" s="6" t="str">
        <f t="shared" si="9"/>
        <v>N</v>
      </c>
      <c r="D46" s="6"/>
      <c r="E46" s="44" t="str">
        <f t="shared" si="12"/>
        <v>b) Aquisição de instrumentos e equipamento científico e técnico</v>
      </c>
      <c r="F46" s="47">
        <f t="shared" si="10"/>
        <v>0</v>
      </c>
      <c r="G46" s="48">
        <f t="shared" si="10"/>
        <v>0</v>
      </c>
      <c r="H46" s="166">
        <f>+SUMIFS('1º Trim'!$Q$74:$Q$122,'1º Trim'!$C$74:$C$122,'Custos Totais Incorridos'!$F46)</f>
        <v>0</v>
      </c>
      <c r="I46" s="166">
        <f>+SUMIFS('2º Trim'!$Q$74:$Q$122,'2º Trim'!$C$74:$C$122,'Custos Totais Incorridos'!$F46)</f>
        <v>0</v>
      </c>
      <c r="J46" s="166">
        <f>+SUMIFS('3º Trim'!$Q$74:$Q$122,'3º Trim'!$C$74:$C$122,'Custos Totais Incorridos'!$F46)</f>
        <v>0</v>
      </c>
      <c r="K46" s="166">
        <f>+SUMIFS('4º Trim'!$Q$74:$Q$122,'4º Trim'!$C$74:$C$122,'Custos Totais Incorridos'!$F46)</f>
        <v>0</v>
      </c>
      <c r="L46" s="166">
        <f>+SUMIFS('5º Trim'!$Q$74:$Q$122,'5º Trim'!$C$74:$C$122,'Custos Totais Incorridos'!$F46)</f>
        <v>0</v>
      </c>
      <c r="M46" s="166">
        <f>+SUMIFS('6º Trim'!$Q$74:$Q$122,'6º Trim'!$C$74:$C$122,'Custos Totais Incorridos'!$F46)</f>
        <v>0</v>
      </c>
      <c r="N46" s="166">
        <f>+SUMIFS('7º Trim'!$Q$74:$Q$122,'7º Trim'!$C$74:$C$122,'Custos Totais Incorridos'!$F46)</f>
        <v>0</v>
      </c>
      <c r="O46" s="166">
        <f>+SUMIFS('8º Trim'!$Q$74:$Q$122,'8º Trim'!$C$74:$C$122,'Custos Totais Incorridos'!$F46)</f>
        <v>0</v>
      </c>
      <c r="P46" s="166">
        <f>+SUMIFS('9º Trim'!$Q$74:$Q$122,'9º Trim'!$C$74:$C$122,'Custos Totais Incorridos'!$F46)</f>
        <v>0</v>
      </c>
      <c r="Q46" s="166">
        <f t="shared" si="5"/>
        <v>0</v>
      </c>
      <c r="R46" s="168"/>
      <c r="S46" s="167">
        <f t="shared" si="6"/>
        <v>0</v>
      </c>
      <c r="T46" s="6"/>
      <c r="U46" s="197">
        <f t="shared" si="11"/>
        <v>0</v>
      </c>
      <c r="V46" s="88">
        <f t="shared" si="7"/>
        <v>0</v>
      </c>
      <c r="W46" s="6"/>
    </row>
    <row r="47" spans="3:23">
      <c r="C47" s="6" t="str">
        <f t="shared" si="9"/>
        <v>N</v>
      </c>
      <c r="D47" s="6"/>
      <c r="E47" s="44" t="str">
        <f t="shared" si="12"/>
        <v>b) Aquisição de instrumentos e equipamento científico e técnico</v>
      </c>
      <c r="F47" s="47">
        <f t="shared" si="10"/>
        <v>0</v>
      </c>
      <c r="G47" s="48">
        <f t="shared" si="10"/>
        <v>0</v>
      </c>
      <c r="H47" s="166">
        <f>+SUMIFS('1º Trim'!$Q$74:$Q$122,'1º Trim'!$C$74:$C$122,'Custos Totais Incorridos'!$F47)</f>
        <v>0</v>
      </c>
      <c r="I47" s="166">
        <f>+SUMIFS('2º Trim'!$Q$74:$Q$122,'2º Trim'!$C$74:$C$122,'Custos Totais Incorridos'!$F47)</f>
        <v>0</v>
      </c>
      <c r="J47" s="166">
        <f>+SUMIFS('3º Trim'!$Q$74:$Q$122,'3º Trim'!$C$74:$C$122,'Custos Totais Incorridos'!$F47)</f>
        <v>0</v>
      </c>
      <c r="K47" s="166">
        <f>+SUMIFS('4º Trim'!$Q$74:$Q$122,'4º Trim'!$C$74:$C$122,'Custos Totais Incorridos'!$F47)</f>
        <v>0</v>
      </c>
      <c r="L47" s="166">
        <f>+SUMIFS('5º Trim'!$Q$74:$Q$122,'5º Trim'!$C$74:$C$122,'Custos Totais Incorridos'!$F47)</f>
        <v>0</v>
      </c>
      <c r="M47" s="166">
        <f>+SUMIFS('6º Trim'!$Q$74:$Q$122,'6º Trim'!$C$74:$C$122,'Custos Totais Incorridos'!$F47)</f>
        <v>0</v>
      </c>
      <c r="N47" s="166">
        <f>+SUMIFS('7º Trim'!$Q$74:$Q$122,'7º Trim'!$C$74:$C$122,'Custos Totais Incorridos'!$F47)</f>
        <v>0</v>
      </c>
      <c r="O47" s="166">
        <f>+SUMIFS('8º Trim'!$Q$74:$Q$122,'8º Trim'!$C$74:$C$122,'Custos Totais Incorridos'!$F47)</f>
        <v>0</v>
      </c>
      <c r="P47" s="166">
        <f>+SUMIFS('9º Trim'!$Q$74:$Q$122,'9º Trim'!$C$74:$C$122,'Custos Totais Incorridos'!$F47)</f>
        <v>0</v>
      </c>
      <c r="Q47" s="166">
        <f t="shared" si="5"/>
        <v>0</v>
      </c>
      <c r="R47" s="168"/>
      <c r="S47" s="167">
        <f t="shared" si="6"/>
        <v>0</v>
      </c>
      <c r="T47" s="6"/>
      <c r="U47" s="197">
        <f t="shared" si="11"/>
        <v>0</v>
      </c>
      <c r="V47" s="88">
        <f t="shared" si="7"/>
        <v>0</v>
      </c>
      <c r="W47" s="6"/>
    </row>
    <row r="48" spans="3:23">
      <c r="C48" s="6" t="str">
        <f t="shared" si="9"/>
        <v>N</v>
      </c>
      <c r="D48" s="6"/>
      <c r="E48" s="44" t="str">
        <f t="shared" si="12"/>
        <v>b) Aquisição de instrumentos e equipamento científico e técnico</v>
      </c>
      <c r="F48" s="47">
        <f t="shared" si="10"/>
        <v>0</v>
      </c>
      <c r="G48" s="48">
        <f t="shared" si="10"/>
        <v>0</v>
      </c>
      <c r="H48" s="166">
        <f>+SUMIFS('1º Trim'!$Q$74:$Q$122,'1º Trim'!$C$74:$C$122,'Custos Totais Incorridos'!$F48)</f>
        <v>0</v>
      </c>
      <c r="I48" s="166">
        <f>+SUMIFS('2º Trim'!$Q$74:$Q$122,'2º Trim'!$C$74:$C$122,'Custos Totais Incorridos'!$F48)</f>
        <v>0</v>
      </c>
      <c r="J48" s="166">
        <f>+SUMIFS('3º Trim'!$Q$74:$Q$122,'3º Trim'!$C$74:$C$122,'Custos Totais Incorridos'!$F48)</f>
        <v>0</v>
      </c>
      <c r="K48" s="166">
        <f>+SUMIFS('4º Trim'!$Q$74:$Q$122,'4º Trim'!$C$74:$C$122,'Custos Totais Incorridos'!$F48)</f>
        <v>0</v>
      </c>
      <c r="L48" s="166">
        <f>+SUMIFS('5º Trim'!$Q$74:$Q$122,'5º Trim'!$C$74:$C$122,'Custos Totais Incorridos'!$F48)</f>
        <v>0</v>
      </c>
      <c r="M48" s="166">
        <f>+SUMIFS('6º Trim'!$Q$74:$Q$122,'6º Trim'!$C$74:$C$122,'Custos Totais Incorridos'!$F48)</f>
        <v>0</v>
      </c>
      <c r="N48" s="166">
        <f>+SUMIFS('7º Trim'!$Q$74:$Q$122,'7º Trim'!$C$74:$C$122,'Custos Totais Incorridos'!$F48)</f>
        <v>0</v>
      </c>
      <c r="O48" s="166">
        <f>+SUMIFS('8º Trim'!$Q$74:$Q$122,'8º Trim'!$C$74:$C$122,'Custos Totais Incorridos'!$F48)</f>
        <v>0</v>
      </c>
      <c r="P48" s="166">
        <f>+SUMIFS('9º Trim'!$Q$74:$Q$122,'9º Trim'!$C$74:$C$122,'Custos Totais Incorridos'!$F48)</f>
        <v>0</v>
      </c>
      <c r="Q48" s="166">
        <f t="shared" si="5"/>
        <v>0</v>
      </c>
      <c r="R48" s="168"/>
      <c r="S48" s="167">
        <f t="shared" si="6"/>
        <v>0</v>
      </c>
      <c r="T48" s="6"/>
      <c r="U48" s="197">
        <f t="shared" si="11"/>
        <v>0</v>
      </c>
      <c r="V48" s="88">
        <f t="shared" si="7"/>
        <v>0</v>
      </c>
      <c r="W48" s="6"/>
    </row>
    <row r="49" spans="3:23">
      <c r="C49" s="6" t="str">
        <f t="shared" si="9"/>
        <v>N</v>
      </c>
      <c r="D49" s="6"/>
      <c r="E49" s="44" t="str">
        <f t="shared" si="12"/>
        <v>b) Aquisição de instrumentos e equipamento científico e técnico</v>
      </c>
      <c r="F49" s="47">
        <f t="shared" si="10"/>
        <v>0</v>
      </c>
      <c r="G49" s="48">
        <f t="shared" si="10"/>
        <v>0</v>
      </c>
      <c r="H49" s="166">
        <f>+SUMIFS('1º Trim'!$Q$74:$Q$122,'1º Trim'!$C$74:$C$122,'Custos Totais Incorridos'!$F49)</f>
        <v>0</v>
      </c>
      <c r="I49" s="166">
        <f>+SUMIFS('2º Trim'!$Q$74:$Q$122,'2º Trim'!$C$74:$C$122,'Custos Totais Incorridos'!$F49)</f>
        <v>0</v>
      </c>
      <c r="J49" s="166">
        <f>+SUMIFS('3º Trim'!$Q$74:$Q$122,'3º Trim'!$C$74:$C$122,'Custos Totais Incorridos'!$F49)</f>
        <v>0</v>
      </c>
      <c r="K49" s="166">
        <f>+SUMIFS('4º Trim'!$Q$74:$Q$122,'4º Trim'!$C$74:$C$122,'Custos Totais Incorridos'!$F49)</f>
        <v>0</v>
      </c>
      <c r="L49" s="166">
        <f>+SUMIFS('5º Trim'!$Q$74:$Q$122,'5º Trim'!$C$74:$C$122,'Custos Totais Incorridos'!$F49)</f>
        <v>0</v>
      </c>
      <c r="M49" s="166">
        <f>+SUMIFS('6º Trim'!$Q$74:$Q$122,'6º Trim'!$C$74:$C$122,'Custos Totais Incorridos'!$F49)</f>
        <v>0</v>
      </c>
      <c r="N49" s="166">
        <f>+SUMIFS('7º Trim'!$Q$74:$Q$122,'7º Trim'!$C$74:$C$122,'Custos Totais Incorridos'!$F49)</f>
        <v>0</v>
      </c>
      <c r="O49" s="166">
        <f>+SUMIFS('8º Trim'!$Q$74:$Q$122,'8º Trim'!$C$74:$C$122,'Custos Totais Incorridos'!$F49)</f>
        <v>0</v>
      </c>
      <c r="P49" s="166">
        <f>+SUMIFS('9º Trim'!$Q$74:$Q$122,'9º Trim'!$C$74:$C$122,'Custos Totais Incorridos'!$F49)</f>
        <v>0</v>
      </c>
      <c r="Q49" s="166">
        <f t="shared" si="5"/>
        <v>0</v>
      </c>
      <c r="R49" s="168"/>
      <c r="S49" s="167">
        <f t="shared" si="6"/>
        <v>0</v>
      </c>
      <c r="T49" s="6"/>
      <c r="U49" s="197">
        <f t="shared" si="11"/>
        <v>0</v>
      </c>
      <c r="V49" s="88">
        <f t="shared" si="7"/>
        <v>0</v>
      </c>
      <c r="W49" s="6"/>
    </row>
    <row r="50" spans="3:23">
      <c r="C50" s="6" t="str">
        <f t="shared" si="9"/>
        <v>N</v>
      </c>
      <c r="D50" s="6"/>
      <c r="E50" s="44" t="str">
        <f t="shared" si="12"/>
        <v>b) Aquisição de instrumentos e equipamento científico e técnico</v>
      </c>
      <c r="F50" s="47">
        <f t="shared" si="10"/>
        <v>0</v>
      </c>
      <c r="G50" s="48">
        <f t="shared" si="10"/>
        <v>0</v>
      </c>
      <c r="H50" s="166">
        <f>+SUMIFS('1º Trim'!$Q$74:$Q$122,'1º Trim'!$C$74:$C$122,'Custos Totais Incorridos'!$F50)</f>
        <v>0</v>
      </c>
      <c r="I50" s="166">
        <f>+SUMIFS('2º Trim'!$Q$74:$Q$122,'2º Trim'!$C$74:$C$122,'Custos Totais Incorridos'!$F50)</f>
        <v>0</v>
      </c>
      <c r="J50" s="166">
        <f>+SUMIFS('3º Trim'!$Q$74:$Q$122,'3º Trim'!$C$74:$C$122,'Custos Totais Incorridos'!$F50)</f>
        <v>0</v>
      </c>
      <c r="K50" s="166">
        <f>+SUMIFS('4º Trim'!$Q$74:$Q$122,'4º Trim'!$C$74:$C$122,'Custos Totais Incorridos'!$F50)</f>
        <v>0</v>
      </c>
      <c r="L50" s="166">
        <f>+SUMIFS('5º Trim'!$Q$74:$Q$122,'5º Trim'!$C$74:$C$122,'Custos Totais Incorridos'!$F50)</f>
        <v>0</v>
      </c>
      <c r="M50" s="166">
        <f>+SUMIFS('6º Trim'!$Q$74:$Q$122,'6º Trim'!$C$74:$C$122,'Custos Totais Incorridos'!$F50)</f>
        <v>0</v>
      </c>
      <c r="N50" s="166">
        <f>+SUMIFS('7º Trim'!$Q$74:$Q$122,'7º Trim'!$C$74:$C$122,'Custos Totais Incorridos'!$F50)</f>
        <v>0</v>
      </c>
      <c r="O50" s="166">
        <f>+SUMIFS('8º Trim'!$Q$74:$Q$122,'8º Trim'!$C$74:$C$122,'Custos Totais Incorridos'!$F50)</f>
        <v>0</v>
      </c>
      <c r="P50" s="166">
        <f>+SUMIFS('9º Trim'!$Q$74:$Q$122,'9º Trim'!$C$74:$C$122,'Custos Totais Incorridos'!$F50)</f>
        <v>0</v>
      </c>
      <c r="Q50" s="166">
        <f t="shared" si="5"/>
        <v>0</v>
      </c>
      <c r="R50" s="168"/>
      <c r="S50" s="167">
        <f t="shared" si="6"/>
        <v>0</v>
      </c>
      <c r="T50" s="6"/>
      <c r="U50" s="197">
        <f t="shared" si="11"/>
        <v>0</v>
      </c>
      <c r="V50" s="88">
        <f t="shared" si="7"/>
        <v>0</v>
      </c>
      <c r="W50" s="6"/>
    </row>
    <row r="51" spans="3:23">
      <c r="C51" s="6" t="str">
        <f t="shared" si="9"/>
        <v>N</v>
      </c>
      <c r="D51" s="6"/>
      <c r="E51" s="44" t="str">
        <f t="shared" si="12"/>
        <v>b) Aquisição de instrumentos e equipamento científico e técnico</v>
      </c>
      <c r="F51" s="47">
        <f t="shared" si="10"/>
        <v>0</v>
      </c>
      <c r="G51" s="48">
        <f t="shared" si="10"/>
        <v>0</v>
      </c>
      <c r="H51" s="166">
        <f>+SUMIFS('1º Trim'!$Q$74:$Q$122,'1º Trim'!$C$74:$C$122,'Custos Totais Incorridos'!$F51)</f>
        <v>0</v>
      </c>
      <c r="I51" s="166">
        <f>+SUMIFS('2º Trim'!$Q$74:$Q$122,'2º Trim'!$C$74:$C$122,'Custos Totais Incorridos'!$F51)</f>
        <v>0</v>
      </c>
      <c r="J51" s="166">
        <f>+SUMIFS('3º Trim'!$Q$74:$Q$122,'3º Trim'!$C$74:$C$122,'Custos Totais Incorridos'!$F51)</f>
        <v>0</v>
      </c>
      <c r="K51" s="166">
        <f>+SUMIFS('4º Trim'!$Q$74:$Q$122,'4º Trim'!$C$74:$C$122,'Custos Totais Incorridos'!$F51)</f>
        <v>0</v>
      </c>
      <c r="L51" s="166">
        <f>+SUMIFS('5º Trim'!$Q$74:$Q$122,'5º Trim'!$C$74:$C$122,'Custos Totais Incorridos'!$F51)</f>
        <v>0</v>
      </c>
      <c r="M51" s="166">
        <f>+SUMIFS('6º Trim'!$Q$74:$Q$122,'6º Trim'!$C$74:$C$122,'Custos Totais Incorridos'!$F51)</f>
        <v>0</v>
      </c>
      <c r="N51" s="166">
        <f>+SUMIFS('7º Trim'!$Q$74:$Q$122,'7º Trim'!$C$74:$C$122,'Custos Totais Incorridos'!$F51)</f>
        <v>0</v>
      </c>
      <c r="O51" s="166">
        <f>+SUMIFS('8º Trim'!$Q$74:$Q$122,'8º Trim'!$C$74:$C$122,'Custos Totais Incorridos'!$F51)</f>
        <v>0</v>
      </c>
      <c r="P51" s="166">
        <f>+SUMIFS('9º Trim'!$Q$74:$Q$122,'9º Trim'!$C$74:$C$122,'Custos Totais Incorridos'!$F51)</f>
        <v>0</v>
      </c>
      <c r="Q51" s="166">
        <f t="shared" si="5"/>
        <v>0</v>
      </c>
      <c r="R51" s="168"/>
      <c r="S51" s="167">
        <f t="shared" si="6"/>
        <v>0</v>
      </c>
      <c r="T51" s="6"/>
      <c r="U51" s="197">
        <f t="shared" si="11"/>
        <v>0</v>
      </c>
      <c r="V51" s="88">
        <f t="shared" si="7"/>
        <v>0</v>
      </c>
      <c r="W51" s="6"/>
    </row>
    <row r="52" spans="3:23" ht="26">
      <c r="C52" s="6" t="str">
        <f t="shared" si="9"/>
        <v>S</v>
      </c>
      <c r="D52" s="6"/>
      <c r="E52" s="81" t="s">
        <v>20</v>
      </c>
      <c r="F52" s="47">
        <f t="shared" si="10"/>
        <v>0</v>
      </c>
      <c r="G52" s="48">
        <f t="shared" si="10"/>
        <v>0</v>
      </c>
      <c r="H52" s="166">
        <f>+SUMIFS('1º Trim'!$Q$132:$Q$181,'1º Trim'!$C$132:$C$181,'Custos Totais Incorridos'!$F52)</f>
        <v>0</v>
      </c>
      <c r="I52" s="166">
        <f>+SUMIFS('2º Trim'!$Q$132:$Q$181,'2º Trim'!$C$132:$C$181,'Custos Totais Incorridos'!$F52)</f>
        <v>0</v>
      </c>
      <c r="J52" s="166">
        <f>+SUMIFS('3º Trim'!$Q$132:$Q$181,'3º Trim'!$C$132:$C$181,'Custos Totais Incorridos'!$F52)</f>
        <v>0</v>
      </c>
      <c r="K52" s="166">
        <f>+SUMIFS('4º Trim'!$Q$132:$Q$181,'4º Trim'!$C$132:$C$181,'Custos Totais Incorridos'!$F52)</f>
        <v>0</v>
      </c>
      <c r="L52" s="166">
        <f>+SUMIFS('5º Trim'!$Q$132:$Q$181,'5º Trim'!$C$132:$C$181,'Custos Totais Incorridos'!$F52)</f>
        <v>0</v>
      </c>
      <c r="M52" s="166">
        <f>+SUMIFS('6º Trim'!$Q$132:$Q$181,'6º Trim'!$C$132:$C$181,'Custos Totais Incorridos'!$F52)</f>
        <v>0</v>
      </c>
      <c r="N52" s="166">
        <f>+SUMIFS('7º Trim'!$Q$132:$Q$181,'7º Trim'!$C$132:$C$181,'Custos Totais Incorridos'!$F52)</f>
        <v>0</v>
      </c>
      <c r="O52" s="166">
        <f>+SUMIFS('8º Trim'!$Q$132:$Q$181,'8º Trim'!$C$132:$C$181,'Custos Totais Incorridos'!$F52)</f>
        <v>0</v>
      </c>
      <c r="P52" s="166">
        <f>+SUMIFS('9º Trim'!$Q$132:$Q$181,'9º Trim'!$C$132:$C$181,'Custos Totais Incorridos'!$F52)</f>
        <v>0</v>
      </c>
      <c r="Q52" s="166">
        <f t="shared" si="5"/>
        <v>0</v>
      </c>
      <c r="R52" s="168"/>
      <c r="S52" s="167">
        <f t="shared" si="6"/>
        <v>0</v>
      </c>
      <c r="T52" s="6"/>
      <c r="U52" s="197">
        <f t="shared" si="11"/>
        <v>0</v>
      </c>
      <c r="V52" s="88">
        <f t="shared" si="7"/>
        <v>0</v>
      </c>
      <c r="W52" s="6"/>
    </row>
    <row r="53" spans="3:23">
      <c r="C53" s="6" t="str">
        <f t="shared" si="9"/>
        <v>N</v>
      </c>
      <c r="D53" s="6"/>
      <c r="E53" s="44" t="s">
        <v>20</v>
      </c>
      <c r="F53" s="47">
        <f t="shared" si="10"/>
        <v>0</v>
      </c>
      <c r="G53" s="48">
        <f t="shared" si="10"/>
        <v>0</v>
      </c>
      <c r="H53" s="166">
        <f>+SUMIFS('1º Trim'!$Q$132:$Q$181,'1º Trim'!$C$132:$C$181,'Custos Totais Incorridos'!$F53)</f>
        <v>0</v>
      </c>
      <c r="I53" s="166">
        <f>+SUMIFS('2º Trim'!$Q$132:$Q$181,'2º Trim'!$C$132:$C$181,'Custos Totais Incorridos'!$F53)</f>
        <v>0</v>
      </c>
      <c r="J53" s="166">
        <f>+SUMIFS('3º Trim'!$Q$132:$Q$181,'3º Trim'!$C$132:$C$181,'Custos Totais Incorridos'!$F53)</f>
        <v>0</v>
      </c>
      <c r="K53" s="166">
        <f>+SUMIFS('4º Trim'!$Q$132:$Q$181,'4º Trim'!$C$132:$C$181,'Custos Totais Incorridos'!$F53)</f>
        <v>0</v>
      </c>
      <c r="L53" s="166">
        <f>+SUMIFS('5º Trim'!$Q$132:$Q$181,'5º Trim'!$C$132:$C$181,'Custos Totais Incorridos'!$F53)</f>
        <v>0</v>
      </c>
      <c r="M53" s="166">
        <f>+SUMIFS('6º Trim'!$Q$132:$Q$181,'6º Trim'!$C$132:$C$181,'Custos Totais Incorridos'!$F53)</f>
        <v>0</v>
      </c>
      <c r="N53" s="166">
        <f>+SUMIFS('7º Trim'!$Q$132:$Q$181,'7º Trim'!$C$132:$C$181,'Custos Totais Incorridos'!$F53)</f>
        <v>0</v>
      </c>
      <c r="O53" s="166">
        <f>+SUMIFS('8º Trim'!$Q$132:$Q$181,'8º Trim'!$C$132:$C$181,'Custos Totais Incorridos'!$F53)</f>
        <v>0</v>
      </c>
      <c r="P53" s="166">
        <f>+SUMIFS('9º Trim'!$Q$132:$Q$181,'9º Trim'!$C$132:$C$181,'Custos Totais Incorridos'!$F53)</f>
        <v>0</v>
      </c>
      <c r="Q53" s="166">
        <f t="shared" si="5"/>
        <v>0</v>
      </c>
      <c r="R53" s="168"/>
      <c r="S53" s="167">
        <f t="shared" si="6"/>
        <v>0</v>
      </c>
      <c r="T53" s="6"/>
      <c r="U53" s="197">
        <f t="shared" si="11"/>
        <v>0</v>
      </c>
      <c r="V53" s="88">
        <f t="shared" si="7"/>
        <v>0</v>
      </c>
      <c r="W53" s="6"/>
    </row>
    <row r="54" spans="3:23">
      <c r="C54" s="6" t="str">
        <f t="shared" si="9"/>
        <v>N</v>
      </c>
      <c r="D54" s="6"/>
      <c r="E54" s="44" t="str">
        <f t="shared" ref="E54:E67" si="13">+E53</f>
        <v>c) Amortização de instrumentos e equipamento científico e técnico</v>
      </c>
      <c r="F54" s="47">
        <f t="shared" si="10"/>
        <v>0</v>
      </c>
      <c r="G54" s="48">
        <f t="shared" si="10"/>
        <v>0</v>
      </c>
      <c r="H54" s="166">
        <f>+SUMIFS('1º Trim'!$Q$132:$Q$181,'1º Trim'!$C$132:$C$181,'Custos Totais Incorridos'!$F54)</f>
        <v>0</v>
      </c>
      <c r="I54" s="166">
        <f>+SUMIFS('2º Trim'!$Q$132:$Q$181,'2º Trim'!$C$132:$C$181,'Custos Totais Incorridos'!$F54)</f>
        <v>0</v>
      </c>
      <c r="J54" s="166">
        <f>+SUMIFS('3º Trim'!$Q$132:$Q$181,'3º Trim'!$C$132:$C$181,'Custos Totais Incorridos'!$F54)</f>
        <v>0</v>
      </c>
      <c r="K54" s="166">
        <f>+SUMIFS('4º Trim'!$Q$132:$Q$181,'4º Trim'!$C$132:$C$181,'Custos Totais Incorridos'!$F54)</f>
        <v>0</v>
      </c>
      <c r="L54" s="166">
        <f>+SUMIFS('5º Trim'!$Q$132:$Q$181,'5º Trim'!$C$132:$C$181,'Custos Totais Incorridos'!$F54)</f>
        <v>0</v>
      </c>
      <c r="M54" s="166">
        <f>+SUMIFS('6º Trim'!$Q$132:$Q$181,'6º Trim'!$C$132:$C$181,'Custos Totais Incorridos'!$F54)</f>
        <v>0</v>
      </c>
      <c r="N54" s="166">
        <f>+SUMIFS('7º Trim'!$Q$132:$Q$181,'7º Trim'!$C$132:$C$181,'Custos Totais Incorridos'!$F54)</f>
        <v>0</v>
      </c>
      <c r="O54" s="166">
        <f>+SUMIFS('8º Trim'!$Q$132:$Q$181,'8º Trim'!$C$132:$C$181,'Custos Totais Incorridos'!$F54)</f>
        <v>0</v>
      </c>
      <c r="P54" s="166">
        <f>+SUMIFS('9º Trim'!$Q$132:$Q$181,'9º Trim'!$C$132:$C$181,'Custos Totais Incorridos'!$F54)</f>
        <v>0</v>
      </c>
      <c r="Q54" s="166">
        <f t="shared" si="5"/>
        <v>0</v>
      </c>
      <c r="R54" s="168"/>
      <c r="S54" s="167">
        <f t="shared" si="6"/>
        <v>0</v>
      </c>
      <c r="T54" s="6"/>
      <c r="U54" s="197">
        <f t="shared" si="11"/>
        <v>0</v>
      </c>
      <c r="V54" s="88">
        <f t="shared" si="7"/>
        <v>0</v>
      </c>
      <c r="W54" s="6"/>
    </row>
    <row r="55" spans="3:23">
      <c r="C55" s="6" t="str">
        <f t="shared" si="9"/>
        <v>N</v>
      </c>
      <c r="D55" s="6"/>
      <c r="E55" s="44" t="str">
        <f t="shared" si="13"/>
        <v>c) Amortização de instrumentos e equipamento científico e técnico</v>
      </c>
      <c r="F55" s="47">
        <f t="shared" si="10"/>
        <v>0</v>
      </c>
      <c r="G55" s="48">
        <f t="shared" si="10"/>
        <v>0</v>
      </c>
      <c r="H55" s="166">
        <f>+SUMIFS('1º Trim'!$Q$132:$Q$181,'1º Trim'!$C$132:$C$181,'Custos Totais Incorridos'!$F55)</f>
        <v>0</v>
      </c>
      <c r="I55" s="166">
        <f>+SUMIFS('2º Trim'!$Q$132:$Q$181,'2º Trim'!$C$132:$C$181,'Custos Totais Incorridos'!$F55)</f>
        <v>0</v>
      </c>
      <c r="J55" s="166">
        <f>+SUMIFS('3º Trim'!$Q$132:$Q$181,'3º Trim'!$C$132:$C$181,'Custos Totais Incorridos'!$F55)</f>
        <v>0</v>
      </c>
      <c r="K55" s="166">
        <f>+SUMIFS('4º Trim'!$Q$132:$Q$181,'4º Trim'!$C$132:$C$181,'Custos Totais Incorridos'!$F55)</f>
        <v>0</v>
      </c>
      <c r="L55" s="166">
        <f>+SUMIFS('5º Trim'!$Q$132:$Q$181,'5º Trim'!$C$132:$C$181,'Custos Totais Incorridos'!$F55)</f>
        <v>0</v>
      </c>
      <c r="M55" s="166">
        <f>+SUMIFS('6º Trim'!$Q$132:$Q$181,'6º Trim'!$C$132:$C$181,'Custos Totais Incorridos'!$F55)</f>
        <v>0</v>
      </c>
      <c r="N55" s="166">
        <f>+SUMIFS('7º Trim'!$Q$132:$Q$181,'7º Trim'!$C$132:$C$181,'Custos Totais Incorridos'!$F55)</f>
        <v>0</v>
      </c>
      <c r="O55" s="166">
        <f>+SUMIFS('8º Trim'!$Q$132:$Q$181,'8º Trim'!$C$132:$C$181,'Custos Totais Incorridos'!$F55)</f>
        <v>0</v>
      </c>
      <c r="P55" s="166">
        <f>+SUMIFS('9º Trim'!$Q$132:$Q$181,'9º Trim'!$C$132:$C$181,'Custos Totais Incorridos'!$F55)</f>
        <v>0</v>
      </c>
      <c r="Q55" s="166">
        <f t="shared" si="5"/>
        <v>0</v>
      </c>
      <c r="R55" s="168"/>
      <c r="S55" s="167">
        <f t="shared" si="6"/>
        <v>0</v>
      </c>
      <c r="T55" s="6"/>
      <c r="U55" s="197">
        <f t="shared" si="11"/>
        <v>0</v>
      </c>
      <c r="V55" s="88">
        <f t="shared" si="7"/>
        <v>0</v>
      </c>
      <c r="W55" s="6"/>
    </row>
    <row r="56" spans="3:23">
      <c r="C56" s="6" t="str">
        <f t="shared" si="9"/>
        <v>N</v>
      </c>
      <c r="D56" s="6"/>
      <c r="E56" s="44" t="str">
        <f t="shared" si="13"/>
        <v>c) Amortização de instrumentos e equipamento científico e técnico</v>
      </c>
      <c r="F56" s="47">
        <f t="shared" si="10"/>
        <v>0</v>
      </c>
      <c r="G56" s="48">
        <f t="shared" si="10"/>
        <v>0</v>
      </c>
      <c r="H56" s="166">
        <f>+SUMIFS('1º Trim'!$Q$132:$Q$181,'1º Trim'!$C$132:$C$181,'Custos Totais Incorridos'!$F56)</f>
        <v>0</v>
      </c>
      <c r="I56" s="166">
        <f>+SUMIFS('2º Trim'!$Q$132:$Q$181,'2º Trim'!$C$132:$C$181,'Custos Totais Incorridos'!$F56)</f>
        <v>0</v>
      </c>
      <c r="J56" s="166">
        <f>+SUMIFS('3º Trim'!$Q$132:$Q$181,'3º Trim'!$C$132:$C$181,'Custos Totais Incorridos'!$F56)</f>
        <v>0</v>
      </c>
      <c r="K56" s="166">
        <f>+SUMIFS('4º Trim'!$Q$132:$Q$181,'4º Trim'!$C$132:$C$181,'Custos Totais Incorridos'!$F56)</f>
        <v>0</v>
      </c>
      <c r="L56" s="166">
        <f>+SUMIFS('5º Trim'!$Q$132:$Q$181,'5º Trim'!$C$132:$C$181,'Custos Totais Incorridos'!$F56)</f>
        <v>0</v>
      </c>
      <c r="M56" s="166">
        <f>+SUMIFS('6º Trim'!$Q$132:$Q$181,'6º Trim'!$C$132:$C$181,'Custos Totais Incorridos'!$F56)</f>
        <v>0</v>
      </c>
      <c r="N56" s="166">
        <f>+SUMIFS('7º Trim'!$Q$132:$Q$181,'7º Trim'!$C$132:$C$181,'Custos Totais Incorridos'!$F56)</f>
        <v>0</v>
      </c>
      <c r="O56" s="166">
        <f>+SUMIFS('8º Trim'!$Q$132:$Q$181,'8º Trim'!$C$132:$C$181,'Custos Totais Incorridos'!$F56)</f>
        <v>0</v>
      </c>
      <c r="P56" s="166">
        <f>+SUMIFS('9º Trim'!$Q$132:$Q$181,'9º Trim'!$C$132:$C$181,'Custos Totais Incorridos'!$F56)</f>
        <v>0</v>
      </c>
      <c r="Q56" s="166">
        <f t="shared" si="5"/>
        <v>0</v>
      </c>
      <c r="R56" s="168"/>
      <c r="S56" s="167">
        <f t="shared" si="6"/>
        <v>0</v>
      </c>
      <c r="T56" s="6"/>
      <c r="U56" s="197">
        <f t="shared" si="11"/>
        <v>0</v>
      </c>
      <c r="V56" s="88">
        <f t="shared" si="7"/>
        <v>0</v>
      </c>
      <c r="W56" s="6"/>
    </row>
    <row r="57" spans="3:23">
      <c r="C57" s="6" t="str">
        <f t="shared" si="9"/>
        <v>N</v>
      </c>
      <c r="D57" s="6"/>
      <c r="E57" s="44" t="str">
        <f t="shared" si="13"/>
        <v>c) Amortização de instrumentos e equipamento científico e técnico</v>
      </c>
      <c r="F57" s="47">
        <f t="shared" si="10"/>
        <v>0</v>
      </c>
      <c r="G57" s="48">
        <f t="shared" si="10"/>
        <v>0</v>
      </c>
      <c r="H57" s="166">
        <f>+SUMIFS('1º Trim'!$Q$132:$Q$181,'1º Trim'!$C$132:$C$181,'Custos Totais Incorridos'!$F57)</f>
        <v>0</v>
      </c>
      <c r="I57" s="166">
        <f>+SUMIFS('2º Trim'!$Q$132:$Q$181,'2º Trim'!$C$132:$C$181,'Custos Totais Incorridos'!$F57)</f>
        <v>0</v>
      </c>
      <c r="J57" s="166">
        <f>+SUMIFS('3º Trim'!$Q$132:$Q$181,'3º Trim'!$C$132:$C$181,'Custos Totais Incorridos'!$F57)</f>
        <v>0</v>
      </c>
      <c r="K57" s="166">
        <f>+SUMIFS('4º Trim'!$Q$132:$Q$181,'4º Trim'!$C$132:$C$181,'Custos Totais Incorridos'!$F57)</f>
        <v>0</v>
      </c>
      <c r="L57" s="166">
        <f>+SUMIFS('5º Trim'!$Q$132:$Q$181,'5º Trim'!$C$132:$C$181,'Custos Totais Incorridos'!$F57)</f>
        <v>0</v>
      </c>
      <c r="M57" s="166">
        <f>+SUMIFS('6º Trim'!$Q$132:$Q$181,'6º Trim'!$C$132:$C$181,'Custos Totais Incorridos'!$F57)</f>
        <v>0</v>
      </c>
      <c r="N57" s="166">
        <f>+SUMIFS('7º Trim'!$Q$132:$Q$181,'7º Trim'!$C$132:$C$181,'Custos Totais Incorridos'!$F57)</f>
        <v>0</v>
      </c>
      <c r="O57" s="166">
        <f>+SUMIFS('8º Trim'!$Q$132:$Q$181,'8º Trim'!$C$132:$C$181,'Custos Totais Incorridos'!$F57)</f>
        <v>0</v>
      </c>
      <c r="P57" s="166">
        <f>+SUMIFS('9º Trim'!$Q$132:$Q$181,'9º Trim'!$C$132:$C$181,'Custos Totais Incorridos'!$F57)</f>
        <v>0</v>
      </c>
      <c r="Q57" s="166">
        <f t="shared" si="5"/>
        <v>0</v>
      </c>
      <c r="R57" s="168"/>
      <c r="S57" s="167">
        <f t="shared" si="6"/>
        <v>0</v>
      </c>
      <c r="T57" s="6"/>
      <c r="U57" s="197">
        <f t="shared" si="11"/>
        <v>0</v>
      </c>
      <c r="V57" s="88">
        <f t="shared" si="7"/>
        <v>0</v>
      </c>
      <c r="W57" s="6"/>
    </row>
    <row r="58" spans="3:23">
      <c r="C58" s="6" t="str">
        <f t="shared" si="9"/>
        <v>N</v>
      </c>
      <c r="D58" s="6"/>
      <c r="E58" s="44" t="str">
        <f t="shared" si="13"/>
        <v>c) Amortização de instrumentos e equipamento científico e técnico</v>
      </c>
      <c r="F58" s="47">
        <f t="shared" si="10"/>
        <v>0</v>
      </c>
      <c r="G58" s="48">
        <f t="shared" si="10"/>
        <v>0</v>
      </c>
      <c r="H58" s="166">
        <f>+SUMIFS('1º Trim'!$Q$132:$Q$181,'1º Trim'!$C$132:$C$181,'Custos Totais Incorridos'!$F58)</f>
        <v>0</v>
      </c>
      <c r="I58" s="166">
        <f>+SUMIFS('2º Trim'!$Q$132:$Q$181,'2º Trim'!$C$132:$C$181,'Custos Totais Incorridos'!$F58)</f>
        <v>0</v>
      </c>
      <c r="J58" s="166">
        <f>+SUMIFS('3º Trim'!$Q$132:$Q$181,'3º Trim'!$C$132:$C$181,'Custos Totais Incorridos'!$F58)</f>
        <v>0</v>
      </c>
      <c r="K58" s="166">
        <f>+SUMIFS('4º Trim'!$Q$132:$Q$181,'4º Trim'!$C$132:$C$181,'Custos Totais Incorridos'!$F58)</f>
        <v>0</v>
      </c>
      <c r="L58" s="166">
        <f>+SUMIFS('5º Trim'!$Q$132:$Q$181,'5º Trim'!$C$132:$C$181,'Custos Totais Incorridos'!$F58)</f>
        <v>0</v>
      </c>
      <c r="M58" s="166">
        <f>+SUMIFS('6º Trim'!$Q$132:$Q$181,'6º Trim'!$C$132:$C$181,'Custos Totais Incorridos'!$F58)</f>
        <v>0</v>
      </c>
      <c r="N58" s="166">
        <f>+SUMIFS('7º Trim'!$Q$132:$Q$181,'7º Trim'!$C$132:$C$181,'Custos Totais Incorridos'!$F58)</f>
        <v>0</v>
      </c>
      <c r="O58" s="166">
        <f>+SUMIFS('8º Trim'!$Q$132:$Q$181,'8º Trim'!$C$132:$C$181,'Custos Totais Incorridos'!$F58)</f>
        <v>0</v>
      </c>
      <c r="P58" s="166">
        <f>+SUMIFS('9º Trim'!$Q$132:$Q$181,'9º Trim'!$C$132:$C$181,'Custos Totais Incorridos'!$F58)</f>
        <v>0</v>
      </c>
      <c r="Q58" s="166">
        <f t="shared" si="5"/>
        <v>0</v>
      </c>
      <c r="R58" s="168"/>
      <c r="S58" s="167">
        <f t="shared" si="6"/>
        <v>0</v>
      </c>
      <c r="T58" s="6"/>
      <c r="U58" s="197">
        <f t="shared" si="11"/>
        <v>0</v>
      </c>
      <c r="V58" s="88">
        <f t="shared" si="7"/>
        <v>0</v>
      </c>
      <c r="W58" s="6"/>
    </row>
    <row r="59" spans="3:23">
      <c r="C59" s="6" t="str">
        <f t="shared" si="9"/>
        <v>N</v>
      </c>
      <c r="D59" s="6"/>
      <c r="E59" s="44" t="str">
        <f t="shared" si="13"/>
        <v>c) Amortização de instrumentos e equipamento científico e técnico</v>
      </c>
      <c r="F59" s="47">
        <f t="shared" si="10"/>
        <v>0</v>
      </c>
      <c r="G59" s="48">
        <f t="shared" si="10"/>
        <v>0</v>
      </c>
      <c r="H59" s="166">
        <f>+SUMIFS('1º Trim'!$Q$132:$Q$181,'1º Trim'!$C$132:$C$181,'Custos Totais Incorridos'!$F59)</f>
        <v>0</v>
      </c>
      <c r="I59" s="166">
        <f>+SUMIFS('2º Trim'!$Q$132:$Q$181,'2º Trim'!$C$132:$C$181,'Custos Totais Incorridos'!$F59)</f>
        <v>0</v>
      </c>
      <c r="J59" s="166">
        <f>+SUMIFS('3º Trim'!$Q$132:$Q$181,'3º Trim'!$C$132:$C$181,'Custos Totais Incorridos'!$F59)</f>
        <v>0</v>
      </c>
      <c r="K59" s="166">
        <f>+SUMIFS('4º Trim'!$Q$132:$Q$181,'4º Trim'!$C$132:$C$181,'Custos Totais Incorridos'!$F59)</f>
        <v>0</v>
      </c>
      <c r="L59" s="166">
        <f>+SUMIFS('5º Trim'!$Q$132:$Q$181,'5º Trim'!$C$132:$C$181,'Custos Totais Incorridos'!$F59)</f>
        <v>0</v>
      </c>
      <c r="M59" s="166">
        <f>+SUMIFS('6º Trim'!$Q$132:$Q$181,'6º Trim'!$C$132:$C$181,'Custos Totais Incorridos'!$F59)</f>
        <v>0</v>
      </c>
      <c r="N59" s="166">
        <f>+SUMIFS('7º Trim'!$Q$132:$Q$181,'7º Trim'!$C$132:$C$181,'Custos Totais Incorridos'!$F59)</f>
        <v>0</v>
      </c>
      <c r="O59" s="166">
        <f>+SUMIFS('8º Trim'!$Q$132:$Q$181,'8º Trim'!$C$132:$C$181,'Custos Totais Incorridos'!$F59)</f>
        <v>0</v>
      </c>
      <c r="P59" s="166">
        <f>+SUMIFS('9º Trim'!$Q$132:$Q$181,'9º Trim'!$C$132:$C$181,'Custos Totais Incorridos'!$F59)</f>
        <v>0</v>
      </c>
      <c r="Q59" s="166">
        <f t="shared" si="5"/>
        <v>0</v>
      </c>
      <c r="R59" s="168"/>
      <c r="S59" s="167">
        <f t="shared" si="6"/>
        <v>0</v>
      </c>
      <c r="T59" s="6"/>
      <c r="U59" s="197">
        <f t="shared" si="11"/>
        <v>0</v>
      </c>
      <c r="V59" s="88">
        <f t="shared" si="7"/>
        <v>0</v>
      </c>
      <c r="W59" s="6"/>
    </row>
    <row r="60" spans="3:23">
      <c r="C60" s="6" t="str">
        <f t="shared" si="9"/>
        <v>N</v>
      </c>
      <c r="D60" s="6"/>
      <c r="E60" s="44" t="str">
        <f t="shared" si="13"/>
        <v>c) Amortização de instrumentos e equipamento científico e técnico</v>
      </c>
      <c r="F60" s="47">
        <f t="shared" si="10"/>
        <v>0</v>
      </c>
      <c r="G60" s="48">
        <f t="shared" si="10"/>
        <v>0</v>
      </c>
      <c r="H60" s="166">
        <f>+SUMIFS('1º Trim'!$Q$132:$Q$181,'1º Trim'!$C$132:$C$181,'Custos Totais Incorridos'!$F60)</f>
        <v>0</v>
      </c>
      <c r="I60" s="166">
        <f>+SUMIFS('2º Trim'!$Q$132:$Q$181,'2º Trim'!$C$132:$C$181,'Custos Totais Incorridos'!$F60)</f>
        <v>0</v>
      </c>
      <c r="J60" s="166">
        <f>+SUMIFS('3º Trim'!$Q$132:$Q$181,'3º Trim'!$C$132:$C$181,'Custos Totais Incorridos'!$F60)</f>
        <v>0</v>
      </c>
      <c r="K60" s="166">
        <f>+SUMIFS('4º Trim'!$Q$132:$Q$181,'4º Trim'!$C$132:$C$181,'Custos Totais Incorridos'!$F60)</f>
        <v>0</v>
      </c>
      <c r="L60" s="166">
        <f>+SUMIFS('5º Trim'!$Q$132:$Q$181,'5º Trim'!$C$132:$C$181,'Custos Totais Incorridos'!$F60)</f>
        <v>0</v>
      </c>
      <c r="M60" s="166">
        <f>+SUMIFS('6º Trim'!$Q$132:$Q$181,'6º Trim'!$C$132:$C$181,'Custos Totais Incorridos'!$F60)</f>
        <v>0</v>
      </c>
      <c r="N60" s="166">
        <f>+SUMIFS('7º Trim'!$Q$132:$Q$181,'7º Trim'!$C$132:$C$181,'Custos Totais Incorridos'!$F60)</f>
        <v>0</v>
      </c>
      <c r="O60" s="166">
        <f>+SUMIFS('8º Trim'!$Q$132:$Q$181,'8º Trim'!$C$132:$C$181,'Custos Totais Incorridos'!$F60)</f>
        <v>0</v>
      </c>
      <c r="P60" s="166">
        <f>+SUMIFS('9º Trim'!$Q$132:$Q$181,'9º Trim'!$C$132:$C$181,'Custos Totais Incorridos'!$F60)</f>
        <v>0</v>
      </c>
      <c r="Q60" s="166">
        <f t="shared" si="5"/>
        <v>0</v>
      </c>
      <c r="R60" s="168"/>
      <c r="S60" s="167">
        <f t="shared" si="6"/>
        <v>0</v>
      </c>
      <c r="T60" s="6"/>
      <c r="U60" s="197">
        <f t="shared" si="11"/>
        <v>0</v>
      </c>
      <c r="V60" s="88">
        <f t="shared" si="7"/>
        <v>0</v>
      </c>
      <c r="W60" s="6"/>
    </row>
    <row r="61" spans="3:23">
      <c r="C61" s="6" t="str">
        <f t="shared" si="9"/>
        <v>N</v>
      </c>
      <c r="D61" s="6"/>
      <c r="E61" s="44" t="str">
        <f t="shared" si="13"/>
        <v>c) Amortização de instrumentos e equipamento científico e técnico</v>
      </c>
      <c r="F61" s="47">
        <f t="shared" si="10"/>
        <v>0</v>
      </c>
      <c r="G61" s="48">
        <f t="shared" si="10"/>
        <v>0</v>
      </c>
      <c r="H61" s="166">
        <f>+SUMIFS('1º Trim'!$Q$132:$Q$181,'1º Trim'!$C$132:$C$181,'Custos Totais Incorridos'!$F61)</f>
        <v>0</v>
      </c>
      <c r="I61" s="166">
        <f>+SUMIFS('2º Trim'!$Q$132:$Q$181,'2º Trim'!$C$132:$C$181,'Custos Totais Incorridos'!$F61)</f>
        <v>0</v>
      </c>
      <c r="J61" s="166">
        <f>+SUMIFS('3º Trim'!$Q$132:$Q$181,'3º Trim'!$C$132:$C$181,'Custos Totais Incorridos'!$F61)</f>
        <v>0</v>
      </c>
      <c r="K61" s="166">
        <f>+SUMIFS('4º Trim'!$Q$132:$Q$181,'4º Trim'!$C$132:$C$181,'Custos Totais Incorridos'!$F61)</f>
        <v>0</v>
      </c>
      <c r="L61" s="166">
        <f>+SUMIFS('5º Trim'!$Q$132:$Q$181,'5º Trim'!$C$132:$C$181,'Custos Totais Incorridos'!$F61)</f>
        <v>0</v>
      </c>
      <c r="M61" s="166">
        <f>+SUMIFS('6º Trim'!$Q$132:$Q$181,'6º Trim'!$C$132:$C$181,'Custos Totais Incorridos'!$F61)</f>
        <v>0</v>
      </c>
      <c r="N61" s="166">
        <f>+SUMIFS('7º Trim'!$Q$132:$Q$181,'7º Trim'!$C$132:$C$181,'Custos Totais Incorridos'!$F61)</f>
        <v>0</v>
      </c>
      <c r="O61" s="166">
        <f>+SUMIFS('8º Trim'!$Q$132:$Q$181,'8º Trim'!$C$132:$C$181,'Custos Totais Incorridos'!$F61)</f>
        <v>0</v>
      </c>
      <c r="P61" s="166">
        <f>+SUMIFS('9º Trim'!$Q$132:$Q$181,'9º Trim'!$C$132:$C$181,'Custos Totais Incorridos'!$F61)</f>
        <v>0</v>
      </c>
      <c r="Q61" s="166">
        <f t="shared" si="5"/>
        <v>0</v>
      </c>
      <c r="R61" s="168"/>
      <c r="S61" s="167">
        <f t="shared" si="6"/>
        <v>0</v>
      </c>
      <c r="T61" s="6"/>
      <c r="U61" s="197">
        <f t="shared" si="11"/>
        <v>0</v>
      </c>
      <c r="V61" s="88">
        <f t="shared" si="7"/>
        <v>0</v>
      </c>
      <c r="W61" s="6"/>
    </row>
    <row r="62" spans="3:23">
      <c r="C62" s="6" t="str">
        <f t="shared" si="9"/>
        <v>N</v>
      </c>
      <c r="D62" s="6"/>
      <c r="E62" s="44" t="str">
        <f t="shared" si="13"/>
        <v>c) Amortização de instrumentos e equipamento científico e técnico</v>
      </c>
      <c r="F62" s="47">
        <f t="shared" si="10"/>
        <v>0</v>
      </c>
      <c r="G62" s="48">
        <f t="shared" si="10"/>
        <v>0</v>
      </c>
      <c r="H62" s="166">
        <f>+SUMIFS('1º Trim'!$Q$132:$Q$181,'1º Trim'!$C$132:$C$181,'Custos Totais Incorridos'!$F62)</f>
        <v>0</v>
      </c>
      <c r="I62" s="166">
        <f>+SUMIFS('2º Trim'!$Q$132:$Q$181,'2º Trim'!$C$132:$C$181,'Custos Totais Incorridos'!$F62)</f>
        <v>0</v>
      </c>
      <c r="J62" s="166">
        <f>+SUMIFS('3º Trim'!$Q$132:$Q$181,'3º Trim'!$C$132:$C$181,'Custos Totais Incorridos'!$F62)</f>
        <v>0</v>
      </c>
      <c r="K62" s="166">
        <f>+SUMIFS('4º Trim'!$Q$132:$Q$181,'4º Trim'!$C$132:$C$181,'Custos Totais Incorridos'!$F62)</f>
        <v>0</v>
      </c>
      <c r="L62" s="166">
        <f>+SUMIFS('5º Trim'!$Q$132:$Q$181,'5º Trim'!$C$132:$C$181,'Custos Totais Incorridos'!$F62)</f>
        <v>0</v>
      </c>
      <c r="M62" s="166">
        <f>+SUMIFS('6º Trim'!$Q$132:$Q$181,'6º Trim'!$C$132:$C$181,'Custos Totais Incorridos'!$F62)</f>
        <v>0</v>
      </c>
      <c r="N62" s="166">
        <f>+SUMIFS('7º Trim'!$Q$132:$Q$181,'7º Trim'!$C$132:$C$181,'Custos Totais Incorridos'!$F62)</f>
        <v>0</v>
      </c>
      <c r="O62" s="166">
        <f>+SUMIFS('8º Trim'!$Q$132:$Q$181,'8º Trim'!$C$132:$C$181,'Custos Totais Incorridos'!$F62)</f>
        <v>0</v>
      </c>
      <c r="P62" s="166">
        <f>+SUMIFS('9º Trim'!$Q$132:$Q$181,'9º Trim'!$C$132:$C$181,'Custos Totais Incorridos'!$F62)</f>
        <v>0</v>
      </c>
      <c r="Q62" s="166">
        <f t="shared" si="5"/>
        <v>0</v>
      </c>
      <c r="R62" s="168"/>
      <c r="S62" s="167">
        <f t="shared" si="6"/>
        <v>0</v>
      </c>
      <c r="T62" s="6"/>
      <c r="U62" s="197">
        <f t="shared" si="11"/>
        <v>0</v>
      </c>
      <c r="V62" s="88">
        <f t="shared" si="7"/>
        <v>0</v>
      </c>
      <c r="W62" s="6"/>
    </row>
    <row r="63" spans="3:23">
      <c r="C63" s="6" t="str">
        <f t="shared" si="9"/>
        <v>N</v>
      </c>
      <c r="D63" s="6"/>
      <c r="E63" s="44" t="str">
        <f t="shared" si="13"/>
        <v>c) Amortização de instrumentos e equipamento científico e técnico</v>
      </c>
      <c r="F63" s="47">
        <f t="shared" si="10"/>
        <v>0</v>
      </c>
      <c r="G63" s="48">
        <f t="shared" si="10"/>
        <v>0</v>
      </c>
      <c r="H63" s="166">
        <f>+SUMIFS('1º Trim'!$Q$132:$Q$181,'1º Trim'!$C$132:$C$181,'Custos Totais Incorridos'!$F63)</f>
        <v>0</v>
      </c>
      <c r="I63" s="166">
        <f>+SUMIFS('2º Trim'!$Q$132:$Q$181,'2º Trim'!$C$132:$C$181,'Custos Totais Incorridos'!$F63)</f>
        <v>0</v>
      </c>
      <c r="J63" s="166">
        <f>+SUMIFS('3º Trim'!$Q$132:$Q$181,'3º Trim'!$C$132:$C$181,'Custos Totais Incorridos'!$F63)</f>
        <v>0</v>
      </c>
      <c r="K63" s="166">
        <f>+SUMIFS('4º Trim'!$Q$132:$Q$181,'4º Trim'!$C$132:$C$181,'Custos Totais Incorridos'!$F63)</f>
        <v>0</v>
      </c>
      <c r="L63" s="166">
        <f>+SUMIFS('5º Trim'!$Q$132:$Q$181,'5º Trim'!$C$132:$C$181,'Custos Totais Incorridos'!$F63)</f>
        <v>0</v>
      </c>
      <c r="M63" s="166">
        <f>+SUMIFS('6º Trim'!$Q$132:$Q$181,'6º Trim'!$C$132:$C$181,'Custos Totais Incorridos'!$F63)</f>
        <v>0</v>
      </c>
      <c r="N63" s="166">
        <f>+SUMIFS('7º Trim'!$Q$132:$Q$181,'7º Trim'!$C$132:$C$181,'Custos Totais Incorridos'!$F63)</f>
        <v>0</v>
      </c>
      <c r="O63" s="166">
        <f>+SUMIFS('8º Trim'!$Q$132:$Q$181,'8º Trim'!$C$132:$C$181,'Custos Totais Incorridos'!$F63)</f>
        <v>0</v>
      </c>
      <c r="P63" s="166">
        <f>+SUMIFS('9º Trim'!$Q$132:$Q$181,'9º Trim'!$C$132:$C$181,'Custos Totais Incorridos'!$F63)</f>
        <v>0</v>
      </c>
      <c r="Q63" s="166">
        <f t="shared" si="5"/>
        <v>0</v>
      </c>
      <c r="R63" s="168"/>
      <c r="S63" s="167">
        <f t="shared" si="6"/>
        <v>0</v>
      </c>
      <c r="T63" s="6"/>
      <c r="U63" s="197">
        <f t="shared" si="11"/>
        <v>0</v>
      </c>
      <c r="V63" s="88">
        <f t="shared" si="7"/>
        <v>0</v>
      </c>
      <c r="W63" s="6"/>
    </row>
    <row r="64" spans="3:23">
      <c r="C64" s="6" t="str">
        <f t="shared" si="9"/>
        <v>N</v>
      </c>
      <c r="D64" s="6"/>
      <c r="E64" s="44" t="str">
        <f t="shared" si="13"/>
        <v>c) Amortização de instrumentos e equipamento científico e técnico</v>
      </c>
      <c r="F64" s="47">
        <f t="shared" si="10"/>
        <v>0</v>
      </c>
      <c r="G64" s="48">
        <f t="shared" si="10"/>
        <v>0</v>
      </c>
      <c r="H64" s="166">
        <f>+SUMIFS('1º Trim'!$Q$132:$Q$181,'1º Trim'!$C$132:$C$181,'Custos Totais Incorridos'!$F64)</f>
        <v>0</v>
      </c>
      <c r="I64" s="166">
        <f>+SUMIFS('2º Trim'!$Q$132:$Q$181,'2º Trim'!$C$132:$C$181,'Custos Totais Incorridos'!$F64)</f>
        <v>0</v>
      </c>
      <c r="J64" s="166">
        <f>+SUMIFS('3º Trim'!$Q$132:$Q$181,'3º Trim'!$C$132:$C$181,'Custos Totais Incorridos'!$F64)</f>
        <v>0</v>
      </c>
      <c r="K64" s="166">
        <f>+SUMIFS('4º Trim'!$Q$132:$Q$181,'4º Trim'!$C$132:$C$181,'Custos Totais Incorridos'!$F64)</f>
        <v>0</v>
      </c>
      <c r="L64" s="166">
        <f>+SUMIFS('5º Trim'!$Q$132:$Q$181,'5º Trim'!$C$132:$C$181,'Custos Totais Incorridos'!$F64)</f>
        <v>0</v>
      </c>
      <c r="M64" s="166">
        <f>+SUMIFS('6º Trim'!$Q$132:$Q$181,'6º Trim'!$C$132:$C$181,'Custos Totais Incorridos'!$F64)</f>
        <v>0</v>
      </c>
      <c r="N64" s="166">
        <f>+SUMIFS('7º Trim'!$Q$132:$Q$181,'7º Trim'!$C$132:$C$181,'Custos Totais Incorridos'!$F64)</f>
        <v>0</v>
      </c>
      <c r="O64" s="166">
        <f>+SUMIFS('8º Trim'!$Q$132:$Q$181,'8º Trim'!$C$132:$C$181,'Custos Totais Incorridos'!$F64)</f>
        <v>0</v>
      </c>
      <c r="P64" s="166">
        <f>+SUMIFS('9º Trim'!$Q$132:$Q$181,'9º Trim'!$C$132:$C$181,'Custos Totais Incorridos'!$F64)</f>
        <v>0</v>
      </c>
      <c r="Q64" s="166">
        <f t="shared" si="5"/>
        <v>0</v>
      </c>
      <c r="R64" s="168"/>
      <c r="S64" s="167">
        <f t="shared" si="6"/>
        <v>0</v>
      </c>
      <c r="T64" s="6"/>
      <c r="U64" s="197">
        <f t="shared" si="11"/>
        <v>0</v>
      </c>
      <c r="V64" s="88">
        <f t="shared" si="7"/>
        <v>0</v>
      </c>
      <c r="W64" s="6"/>
    </row>
    <row r="65" spans="3:23">
      <c r="C65" s="6" t="str">
        <f t="shared" si="9"/>
        <v>N</v>
      </c>
      <c r="D65" s="6"/>
      <c r="E65" s="44" t="str">
        <f t="shared" si="13"/>
        <v>c) Amortização de instrumentos e equipamento científico e técnico</v>
      </c>
      <c r="F65" s="47">
        <f t="shared" si="10"/>
        <v>0</v>
      </c>
      <c r="G65" s="48">
        <f t="shared" si="10"/>
        <v>0</v>
      </c>
      <c r="H65" s="166">
        <f>+SUMIFS('1º Trim'!$Q$132:$Q$181,'1º Trim'!$C$132:$C$181,'Custos Totais Incorridos'!$F65)</f>
        <v>0</v>
      </c>
      <c r="I65" s="166">
        <f>+SUMIFS('2º Trim'!$Q$132:$Q$181,'2º Trim'!$C$132:$C$181,'Custos Totais Incorridos'!$F65)</f>
        <v>0</v>
      </c>
      <c r="J65" s="166">
        <f>+SUMIFS('3º Trim'!$Q$132:$Q$181,'3º Trim'!$C$132:$C$181,'Custos Totais Incorridos'!$F65)</f>
        <v>0</v>
      </c>
      <c r="K65" s="166">
        <f>+SUMIFS('4º Trim'!$Q$132:$Q$181,'4º Trim'!$C$132:$C$181,'Custos Totais Incorridos'!$F65)</f>
        <v>0</v>
      </c>
      <c r="L65" s="166">
        <f>+SUMIFS('5º Trim'!$Q$132:$Q$181,'5º Trim'!$C$132:$C$181,'Custos Totais Incorridos'!$F65)</f>
        <v>0</v>
      </c>
      <c r="M65" s="166">
        <f>+SUMIFS('6º Trim'!$Q$132:$Q$181,'6º Trim'!$C$132:$C$181,'Custos Totais Incorridos'!$F65)</f>
        <v>0</v>
      </c>
      <c r="N65" s="166">
        <f>+SUMIFS('7º Trim'!$Q$132:$Q$181,'7º Trim'!$C$132:$C$181,'Custos Totais Incorridos'!$F65)</f>
        <v>0</v>
      </c>
      <c r="O65" s="166">
        <f>+SUMIFS('8º Trim'!$Q$132:$Q$181,'8º Trim'!$C$132:$C$181,'Custos Totais Incorridos'!$F65)</f>
        <v>0</v>
      </c>
      <c r="P65" s="166">
        <f>+SUMIFS('9º Trim'!$Q$132:$Q$181,'9º Trim'!$C$132:$C$181,'Custos Totais Incorridos'!$F65)</f>
        <v>0</v>
      </c>
      <c r="Q65" s="166">
        <f t="shared" si="5"/>
        <v>0</v>
      </c>
      <c r="R65" s="168"/>
      <c r="S65" s="167">
        <f t="shared" si="6"/>
        <v>0</v>
      </c>
      <c r="T65" s="6"/>
      <c r="U65" s="197">
        <f t="shared" si="11"/>
        <v>0</v>
      </c>
      <c r="V65" s="88">
        <f t="shared" si="7"/>
        <v>0</v>
      </c>
      <c r="W65" s="6"/>
    </row>
    <row r="66" spans="3:23">
      <c r="C66" s="6" t="str">
        <f t="shared" si="9"/>
        <v>N</v>
      </c>
      <c r="D66" s="6"/>
      <c r="E66" s="44" t="str">
        <f t="shared" si="13"/>
        <v>c) Amortização de instrumentos e equipamento científico e técnico</v>
      </c>
      <c r="F66" s="47">
        <f t="shared" si="10"/>
        <v>0</v>
      </c>
      <c r="G66" s="48">
        <f t="shared" si="10"/>
        <v>0</v>
      </c>
      <c r="H66" s="166">
        <f>+SUMIFS('1º Trim'!$Q$132:$Q$181,'1º Trim'!$C$132:$C$181,'Custos Totais Incorridos'!$F66)</f>
        <v>0</v>
      </c>
      <c r="I66" s="166">
        <f>+SUMIFS('2º Trim'!$Q$132:$Q$181,'2º Trim'!$C$132:$C$181,'Custos Totais Incorridos'!$F66)</f>
        <v>0</v>
      </c>
      <c r="J66" s="166">
        <f>+SUMIFS('3º Trim'!$Q$132:$Q$181,'3º Trim'!$C$132:$C$181,'Custos Totais Incorridos'!$F66)</f>
        <v>0</v>
      </c>
      <c r="K66" s="166">
        <f>+SUMIFS('4º Trim'!$Q$132:$Q$181,'4º Trim'!$C$132:$C$181,'Custos Totais Incorridos'!$F66)</f>
        <v>0</v>
      </c>
      <c r="L66" s="166">
        <f>+SUMIFS('5º Trim'!$Q$132:$Q$181,'5º Trim'!$C$132:$C$181,'Custos Totais Incorridos'!$F66)</f>
        <v>0</v>
      </c>
      <c r="M66" s="166">
        <f>+SUMIFS('6º Trim'!$Q$132:$Q$181,'6º Trim'!$C$132:$C$181,'Custos Totais Incorridos'!$F66)</f>
        <v>0</v>
      </c>
      <c r="N66" s="166">
        <f>+SUMIFS('7º Trim'!$Q$132:$Q$181,'7º Trim'!$C$132:$C$181,'Custos Totais Incorridos'!$F66)</f>
        <v>0</v>
      </c>
      <c r="O66" s="166">
        <f>+SUMIFS('8º Trim'!$Q$132:$Q$181,'8º Trim'!$C$132:$C$181,'Custos Totais Incorridos'!$F66)</f>
        <v>0</v>
      </c>
      <c r="P66" s="166">
        <f>+SUMIFS('9º Trim'!$Q$132:$Q$181,'9º Trim'!$C$132:$C$181,'Custos Totais Incorridos'!$F66)</f>
        <v>0</v>
      </c>
      <c r="Q66" s="166">
        <f t="shared" si="5"/>
        <v>0</v>
      </c>
      <c r="R66" s="168"/>
      <c r="S66" s="167">
        <f t="shared" si="6"/>
        <v>0</v>
      </c>
      <c r="T66" s="6"/>
      <c r="U66" s="197">
        <f t="shared" si="11"/>
        <v>0</v>
      </c>
      <c r="V66" s="88">
        <f t="shared" si="7"/>
        <v>0</v>
      </c>
      <c r="W66" s="6"/>
    </row>
    <row r="67" spans="3:23">
      <c r="C67" s="6" t="str">
        <f t="shared" si="9"/>
        <v>N</v>
      </c>
      <c r="D67" s="6"/>
      <c r="E67" s="44" t="str">
        <f t="shared" si="13"/>
        <v>c) Amortização de instrumentos e equipamento científico e técnico</v>
      </c>
      <c r="F67" s="47">
        <f t="shared" si="10"/>
        <v>0</v>
      </c>
      <c r="G67" s="48">
        <f t="shared" si="10"/>
        <v>0</v>
      </c>
      <c r="H67" s="166">
        <f>+SUMIFS('1º Trim'!$Q$132:$Q$181,'1º Trim'!$C$132:$C$181,'Custos Totais Incorridos'!$F67)</f>
        <v>0</v>
      </c>
      <c r="I67" s="166">
        <f>+SUMIFS('2º Trim'!$Q$132:$Q$181,'2º Trim'!$C$132:$C$181,'Custos Totais Incorridos'!$F67)</f>
        <v>0</v>
      </c>
      <c r="J67" s="166">
        <f>+SUMIFS('3º Trim'!$Q$132:$Q$181,'3º Trim'!$C$132:$C$181,'Custos Totais Incorridos'!$F67)</f>
        <v>0</v>
      </c>
      <c r="K67" s="166">
        <f>+SUMIFS('4º Trim'!$Q$132:$Q$181,'4º Trim'!$C$132:$C$181,'Custos Totais Incorridos'!$F67)</f>
        <v>0</v>
      </c>
      <c r="L67" s="166">
        <f>+SUMIFS('5º Trim'!$Q$132:$Q$181,'5º Trim'!$C$132:$C$181,'Custos Totais Incorridos'!$F67)</f>
        <v>0</v>
      </c>
      <c r="M67" s="166">
        <f>+SUMIFS('6º Trim'!$Q$132:$Q$181,'6º Trim'!$C$132:$C$181,'Custos Totais Incorridos'!$F67)</f>
        <v>0</v>
      </c>
      <c r="N67" s="166">
        <f>+SUMIFS('7º Trim'!$Q$132:$Q$181,'7º Trim'!$C$132:$C$181,'Custos Totais Incorridos'!$F67)</f>
        <v>0</v>
      </c>
      <c r="O67" s="166">
        <f>+SUMIFS('8º Trim'!$Q$132:$Q$181,'8º Trim'!$C$132:$C$181,'Custos Totais Incorridos'!$F67)</f>
        <v>0</v>
      </c>
      <c r="P67" s="166">
        <f>+SUMIFS('9º Trim'!$Q$132:$Q$181,'9º Trim'!$C$132:$C$181,'Custos Totais Incorridos'!$F67)</f>
        <v>0</v>
      </c>
      <c r="Q67" s="166">
        <f t="shared" si="5"/>
        <v>0</v>
      </c>
      <c r="R67" s="168"/>
      <c r="S67" s="167">
        <f t="shared" si="6"/>
        <v>0</v>
      </c>
      <c r="T67" s="6"/>
      <c r="U67" s="197">
        <f t="shared" si="11"/>
        <v>0</v>
      </c>
      <c r="V67" s="88">
        <f t="shared" si="7"/>
        <v>0</v>
      </c>
      <c r="W67" s="6"/>
    </row>
    <row r="68" spans="3:23" ht="26">
      <c r="C68" s="6" t="str">
        <f t="shared" si="9"/>
        <v>S</v>
      </c>
      <c r="D68" s="6"/>
      <c r="E68" s="81" t="s">
        <v>21</v>
      </c>
      <c r="F68" s="47">
        <f t="shared" si="10"/>
        <v>0</v>
      </c>
      <c r="G68" s="48">
        <f t="shared" si="10"/>
        <v>0</v>
      </c>
      <c r="H68" s="166">
        <f>+SUMIFS('1º Trim'!$Q$190:$Q$199,'1º Trim'!$C$190:$C$199,'Custos Totais Incorridos'!$F68)</f>
        <v>0</v>
      </c>
      <c r="I68" s="166">
        <f>+SUMIFS('2º Trim'!$Q$190:$Q$199,'2º Trim'!$C$190:$C$199,'Custos Totais Incorridos'!$F68)</f>
        <v>0</v>
      </c>
      <c r="J68" s="166">
        <f>+SUMIFS('3º Trim'!$Q$190:$Q$199,'3º Trim'!$C$190:$C$199,'Custos Totais Incorridos'!$F68)</f>
        <v>0</v>
      </c>
      <c r="K68" s="166">
        <f>+SUMIFS('4º Trim'!$Q$190:$Q$199,'4º Trim'!$C$190:$C$199,'Custos Totais Incorridos'!$F68)</f>
        <v>0</v>
      </c>
      <c r="L68" s="166">
        <f>+SUMIFS('5º Trim'!$Q$190:$Q$199,'5º Trim'!$C$190:$C$199,'Custos Totais Incorridos'!$F68)</f>
        <v>0</v>
      </c>
      <c r="M68" s="166">
        <f>+SUMIFS('6º Trim'!$Q$190:$Q$199,'6º Trim'!$C$190:$C$199,'Custos Totais Incorridos'!$F68)</f>
        <v>0</v>
      </c>
      <c r="N68" s="166">
        <f>+SUMIFS('7º Trim'!$Q$190:$Q$199,'7º Trim'!$C$190:$C$199,'Custos Totais Incorridos'!$F68)</f>
        <v>0</v>
      </c>
      <c r="O68" s="166">
        <f>+SUMIFS('8º Trim'!$Q$190:$Q$199,'8º Trim'!$C$190:$C$199,'Custos Totais Incorridos'!$F68)</f>
        <v>0</v>
      </c>
      <c r="P68" s="166">
        <f>+SUMIFS('9º Trim'!$Q$190:$Q$199,'9º Trim'!$C$190:$C$199,'Custos Totais Incorridos'!$F68)</f>
        <v>0</v>
      </c>
      <c r="Q68" s="166">
        <f t="shared" si="5"/>
        <v>0</v>
      </c>
      <c r="R68" s="168"/>
      <c r="S68" s="167">
        <f t="shared" si="6"/>
        <v>0</v>
      </c>
      <c r="T68" s="6"/>
      <c r="U68" s="197">
        <f t="shared" si="11"/>
        <v>0</v>
      </c>
      <c r="V68" s="88">
        <f t="shared" si="7"/>
        <v>0</v>
      </c>
      <c r="W68" s="6"/>
    </row>
    <row r="69" spans="3:23">
      <c r="C69" s="6" t="str">
        <f t="shared" si="9"/>
        <v>N</v>
      </c>
      <c r="D69" s="6"/>
      <c r="E69" s="44" t="s">
        <v>21</v>
      </c>
      <c r="F69" s="47">
        <f t="shared" si="10"/>
        <v>0</v>
      </c>
      <c r="G69" s="48">
        <f t="shared" si="10"/>
        <v>0</v>
      </c>
      <c r="H69" s="166">
        <f>+SUMIFS('1º Trim'!$Q$190:$Q$199,'1º Trim'!$C$190:$C$199,'Custos Totais Incorridos'!$F69)</f>
        <v>0</v>
      </c>
      <c r="I69" s="166">
        <f>+SUMIFS('2º Trim'!$Q$190:$Q$199,'2º Trim'!$C$190:$C$199,'Custos Totais Incorridos'!$F69)</f>
        <v>0</v>
      </c>
      <c r="J69" s="166">
        <f>+SUMIFS('3º Trim'!$Q$190:$Q$199,'3º Trim'!$C$190:$C$199,'Custos Totais Incorridos'!$F69)</f>
        <v>0</v>
      </c>
      <c r="K69" s="166">
        <f>+SUMIFS('4º Trim'!$Q$190:$Q$199,'4º Trim'!$C$190:$C$199,'Custos Totais Incorridos'!$F69)</f>
        <v>0</v>
      </c>
      <c r="L69" s="166">
        <f>+SUMIFS('5º Trim'!$Q$190:$Q$199,'5º Trim'!$C$190:$C$199,'Custos Totais Incorridos'!$F69)</f>
        <v>0</v>
      </c>
      <c r="M69" s="166">
        <f>+SUMIFS('6º Trim'!$Q$190:$Q$199,'6º Trim'!$C$190:$C$199,'Custos Totais Incorridos'!$F69)</f>
        <v>0</v>
      </c>
      <c r="N69" s="166">
        <f>+SUMIFS('7º Trim'!$Q$190:$Q$199,'7º Trim'!$C$190:$C$199,'Custos Totais Incorridos'!$F69)</f>
        <v>0</v>
      </c>
      <c r="O69" s="166">
        <f>+SUMIFS('8º Trim'!$Q$190:$Q$199,'8º Trim'!$C$190:$C$199,'Custos Totais Incorridos'!$F69)</f>
        <v>0</v>
      </c>
      <c r="P69" s="166">
        <f>+SUMIFS('9º Trim'!$Q$190:$Q$199,'9º Trim'!$C$190:$C$199,'Custos Totais Incorridos'!$F69)</f>
        <v>0</v>
      </c>
      <c r="Q69" s="166">
        <f t="shared" si="5"/>
        <v>0</v>
      </c>
      <c r="R69" s="168"/>
      <c r="S69" s="167">
        <f t="shared" si="6"/>
        <v>0</v>
      </c>
      <c r="T69" s="6"/>
      <c r="U69" s="197">
        <f t="shared" si="11"/>
        <v>0</v>
      </c>
      <c r="V69" s="88">
        <f t="shared" si="7"/>
        <v>0</v>
      </c>
      <c r="W69" s="6"/>
    </row>
    <row r="70" spans="3:23">
      <c r="C70" s="6" t="str">
        <f t="shared" si="9"/>
        <v>N</v>
      </c>
      <c r="D70" s="6"/>
      <c r="E70" s="44" t="str">
        <f t="shared" ref="E70:E83" si="14">+E69</f>
        <v>d) Despesas associadas ao registo nacional e estrangeiro de patentes</v>
      </c>
      <c r="F70" s="47">
        <f t="shared" si="10"/>
        <v>0</v>
      </c>
      <c r="G70" s="48">
        <f t="shared" si="10"/>
        <v>0</v>
      </c>
      <c r="H70" s="166">
        <f>+SUMIFS('1º Trim'!$Q$190:$Q$199,'1º Trim'!$C$190:$C$199,'Custos Totais Incorridos'!$F70)</f>
        <v>0</v>
      </c>
      <c r="I70" s="166">
        <f>+SUMIFS('2º Trim'!$Q$190:$Q$199,'2º Trim'!$C$190:$C$199,'Custos Totais Incorridos'!$F70)</f>
        <v>0</v>
      </c>
      <c r="J70" s="166">
        <f>+SUMIFS('3º Trim'!$Q$190:$Q$199,'3º Trim'!$C$190:$C$199,'Custos Totais Incorridos'!$F70)</f>
        <v>0</v>
      </c>
      <c r="K70" s="166">
        <f>+SUMIFS('4º Trim'!$Q$190:$Q$199,'4º Trim'!$C$190:$C$199,'Custos Totais Incorridos'!$F70)</f>
        <v>0</v>
      </c>
      <c r="L70" s="166">
        <f>+SUMIFS('5º Trim'!$Q$190:$Q$199,'5º Trim'!$C$190:$C$199,'Custos Totais Incorridos'!$F70)</f>
        <v>0</v>
      </c>
      <c r="M70" s="166">
        <f>+SUMIFS('6º Trim'!$Q$190:$Q$199,'6º Trim'!$C$190:$C$199,'Custos Totais Incorridos'!$F70)</f>
        <v>0</v>
      </c>
      <c r="N70" s="166">
        <f>+SUMIFS('7º Trim'!$Q$190:$Q$199,'7º Trim'!$C$190:$C$199,'Custos Totais Incorridos'!$F70)</f>
        <v>0</v>
      </c>
      <c r="O70" s="166">
        <f>+SUMIFS('8º Trim'!$Q$190:$Q$199,'8º Trim'!$C$190:$C$199,'Custos Totais Incorridos'!$F70)</f>
        <v>0</v>
      </c>
      <c r="P70" s="166">
        <f>+SUMIFS('9º Trim'!$Q$190:$Q$199,'9º Trim'!$C$190:$C$199,'Custos Totais Incorridos'!$F70)</f>
        <v>0</v>
      </c>
      <c r="Q70" s="166">
        <f t="shared" si="5"/>
        <v>0</v>
      </c>
      <c r="R70" s="168"/>
      <c r="S70" s="167">
        <f t="shared" si="6"/>
        <v>0</v>
      </c>
      <c r="T70" s="6"/>
      <c r="U70" s="197">
        <f t="shared" si="11"/>
        <v>0</v>
      </c>
      <c r="V70" s="88">
        <f t="shared" si="7"/>
        <v>0</v>
      </c>
      <c r="W70" s="6"/>
    </row>
    <row r="71" spans="3:23">
      <c r="C71" s="6" t="str">
        <f t="shared" si="9"/>
        <v>N</v>
      </c>
      <c r="D71" s="6"/>
      <c r="E71" s="44" t="str">
        <f t="shared" si="14"/>
        <v>d) Despesas associadas ao registo nacional e estrangeiro de patentes</v>
      </c>
      <c r="F71" s="47">
        <f t="shared" si="10"/>
        <v>0</v>
      </c>
      <c r="G71" s="48">
        <f t="shared" si="10"/>
        <v>0</v>
      </c>
      <c r="H71" s="166">
        <f>+SUMIFS('1º Trim'!$Q$190:$Q$199,'1º Trim'!$C$190:$C$199,'Custos Totais Incorridos'!$F71)</f>
        <v>0</v>
      </c>
      <c r="I71" s="166">
        <f>+SUMIFS('2º Trim'!$Q$190:$Q$199,'2º Trim'!$C$190:$C$199,'Custos Totais Incorridos'!$F71)</f>
        <v>0</v>
      </c>
      <c r="J71" s="166">
        <f>+SUMIFS('3º Trim'!$Q$190:$Q$199,'3º Trim'!$C$190:$C$199,'Custos Totais Incorridos'!$F71)</f>
        <v>0</v>
      </c>
      <c r="K71" s="166">
        <f>+SUMIFS('4º Trim'!$Q$190:$Q$199,'4º Trim'!$C$190:$C$199,'Custos Totais Incorridos'!$F71)</f>
        <v>0</v>
      </c>
      <c r="L71" s="166">
        <f>+SUMIFS('5º Trim'!$Q$190:$Q$199,'5º Trim'!$C$190:$C$199,'Custos Totais Incorridos'!$F71)</f>
        <v>0</v>
      </c>
      <c r="M71" s="166">
        <f>+SUMIFS('6º Trim'!$Q$190:$Q$199,'6º Trim'!$C$190:$C$199,'Custos Totais Incorridos'!$F71)</f>
        <v>0</v>
      </c>
      <c r="N71" s="166">
        <f>+SUMIFS('7º Trim'!$Q$190:$Q$199,'7º Trim'!$C$190:$C$199,'Custos Totais Incorridos'!$F71)</f>
        <v>0</v>
      </c>
      <c r="O71" s="166">
        <f>+SUMIFS('8º Trim'!$Q$190:$Q$199,'8º Trim'!$C$190:$C$199,'Custos Totais Incorridos'!$F71)</f>
        <v>0</v>
      </c>
      <c r="P71" s="166">
        <f>+SUMIFS('9º Trim'!$Q$190:$Q$199,'9º Trim'!$C$190:$C$199,'Custos Totais Incorridos'!$F71)</f>
        <v>0</v>
      </c>
      <c r="Q71" s="166">
        <f t="shared" si="5"/>
        <v>0</v>
      </c>
      <c r="R71" s="168"/>
      <c r="S71" s="167">
        <f t="shared" si="6"/>
        <v>0</v>
      </c>
      <c r="T71" s="6"/>
      <c r="U71" s="197">
        <f t="shared" si="11"/>
        <v>0</v>
      </c>
      <c r="V71" s="88">
        <f t="shared" si="7"/>
        <v>0</v>
      </c>
      <c r="W71" s="6"/>
    </row>
    <row r="72" spans="3:23">
      <c r="C72" s="6" t="str">
        <f t="shared" si="9"/>
        <v>N</v>
      </c>
      <c r="D72" s="6"/>
      <c r="E72" s="44" t="str">
        <f t="shared" si="14"/>
        <v>d) Despesas associadas ao registo nacional e estrangeiro de patentes</v>
      </c>
      <c r="F72" s="47">
        <f t="shared" si="10"/>
        <v>0</v>
      </c>
      <c r="G72" s="48">
        <f t="shared" si="10"/>
        <v>0</v>
      </c>
      <c r="H72" s="166">
        <f>+SUMIFS('1º Trim'!$Q$190:$Q$199,'1º Trim'!$C$190:$C$199,'Custos Totais Incorridos'!$F72)</f>
        <v>0</v>
      </c>
      <c r="I72" s="166">
        <f>+SUMIFS('2º Trim'!$Q$190:$Q$199,'2º Trim'!$C$190:$C$199,'Custos Totais Incorridos'!$F72)</f>
        <v>0</v>
      </c>
      <c r="J72" s="166">
        <f>+SUMIFS('3º Trim'!$Q$190:$Q$199,'3º Trim'!$C$190:$C$199,'Custos Totais Incorridos'!$F72)</f>
        <v>0</v>
      </c>
      <c r="K72" s="166">
        <f>+SUMIFS('4º Trim'!$Q$190:$Q$199,'4º Trim'!$C$190:$C$199,'Custos Totais Incorridos'!$F72)</f>
        <v>0</v>
      </c>
      <c r="L72" s="166">
        <f>+SUMIFS('5º Trim'!$Q$190:$Q$199,'5º Trim'!$C$190:$C$199,'Custos Totais Incorridos'!$F72)</f>
        <v>0</v>
      </c>
      <c r="M72" s="166">
        <f>+SUMIFS('6º Trim'!$Q$190:$Q$199,'6º Trim'!$C$190:$C$199,'Custos Totais Incorridos'!$F72)</f>
        <v>0</v>
      </c>
      <c r="N72" s="166">
        <f>+SUMIFS('7º Trim'!$Q$190:$Q$199,'7º Trim'!$C$190:$C$199,'Custos Totais Incorridos'!$F72)</f>
        <v>0</v>
      </c>
      <c r="O72" s="166">
        <f>+SUMIFS('8º Trim'!$Q$190:$Q$199,'8º Trim'!$C$190:$C$199,'Custos Totais Incorridos'!$F72)</f>
        <v>0</v>
      </c>
      <c r="P72" s="166">
        <f>+SUMIFS('9º Trim'!$Q$190:$Q$199,'9º Trim'!$C$190:$C$199,'Custos Totais Incorridos'!$F72)</f>
        <v>0</v>
      </c>
      <c r="Q72" s="166">
        <f t="shared" si="5"/>
        <v>0</v>
      </c>
      <c r="R72" s="168"/>
      <c r="S72" s="167">
        <f t="shared" si="6"/>
        <v>0</v>
      </c>
      <c r="T72" s="6"/>
      <c r="U72" s="197">
        <f t="shared" si="11"/>
        <v>0</v>
      </c>
      <c r="V72" s="88">
        <f t="shared" si="7"/>
        <v>0</v>
      </c>
      <c r="W72" s="6"/>
    </row>
    <row r="73" spans="3:23">
      <c r="C73" s="6" t="str">
        <f t="shared" si="9"/>
        <v>N</v>
      </c>
      <c r="D73" s="6"/>
      <c r="E73" s="44" t="str">
        <f t="shared" si="14"/>
        <v>d) Despesas associadas ao registo nacional e estrangeiro de patentes</v>
      </c>
      <c r="F73" s="47">
        <f t="shared" si="10"/>
        <v>0</v>
      </c>
      <c r="G73" s="48">
        <f t="shared" si="10"/>
        <v>0</v>
      </c>
      <c r="H73" s="166">
        <f>+SUMIFS('1º Trim'!$Q$190:$Q$199,'1º Trim'!$C$190:$C$199,'Custos Totais Incorridos'!$F73)</f>
        <v>0</v>
      </c>
      <c r="I73" s="166">
        <f>+SUMIFS('2º Trim'!$Q$190:$Q$199,'2º Trim'!$C$190:$C$199,'Custos Totais Incorridos'!$F73)</f>
        <v>0</v>
      </c>
      <c r="J73" s="166">
        <f>+SUMIFS('3º Trim'!$Q$190:$Q$199,'3º Trim'!$C$190:$C$199,'Custos Totais Incorridos'!$F73)</f>
        <v>0</v>
      </c>
      <c r="K73" s="166">
        <f>+SUMIFS('4º Trim'!$Q$190:$Q$199,'4º Trim'!$C$190:$C$199,'Custos Totais Incorridos'!$F73)</f>
        <v>0</v>
      </c>
      <c r="L73" s="166">
        <f>+SUMIFS('5º Trim'!$Q$190:$Q$199,'5º Trim'!$C$190:$C$199,'Custos Totais Incorridos'!$F73)</f>
        <v>0</v>
      </c>
      <c r="M73" s="166">
        <f>+SUMIFS('6º Trim'!$Q$190:$Q$199,'6º Trim'!$C$190:$C$199,'Custos Totais Incorridos'!$F73)</f>
        <v>0</v>
      </c>
      <c r="N73" s="166">
        <f>+SUMIFS('7º Trim'!$Q$190:$Q$199,'7º Trim'!$C$190:$C$199,'Custos Totais Incorridos'!$F73)</f>
        <v>0</v>
      </c>
      <c r="O73" s="166">
        <f>+SUMIFS('8º Trim'!$Q$190:$Q$199,'8º Trim'!$C$190:$C$199,'Custos Totais Incorridos'!$F73)</f>
        <v>0</v>
      </c>
      <c r="P73" s="166">
        <f>+SUMIFS('9º Trim'!$Q$190:$Q$199,'9º Trim'!$C$190:$C$199,'Custos Totais Incorridos'!$F73)</f>
        <v>0</v>
      </c>
      <c r="Q73" s="166">
        <f t="shared" si="5"/>
        <v>0</v>
      </c>
      <c r="R73" s="168"/>
      <c r="S73" s="167">
        <f t="shared" si="6"/>
        <v>0</v>
      </c>
      <c r="T73" s="6"/>
      <c r="U73" s="197">
        <f t="shared" si="11"/>
        <v>0</v>
      </c>
      <c r="V73" s="88">
        <f t="shared" si="7"/>
        <v>0</v>
      </c>
      <c r="W73" s="6"/>
    </row>
    <row r="74" spans="3:23">
      <c r="C74" s="6" t="str">
        <f t="shared" si="9"/>
        <v>N</v>
      </c>
      <c r="D74" s="6"/>
      <c r="E74" s="44" t="str">
        <f t="shared" si="14"/>
        <v>d) Despesas associadas ao registo nacional e estrangeiro de patentes</v>
      </c>
      <c r="F74" s="47">
        <f t="shared" si="10"/>
        <v>0</v>
      </c>
      <c r="G74" s="48">
        <f t="shared" si="10"/>
        <v>0</v>
      </c>
      <c r="H74" s="166">
        <f>+SUMIFS('1º Trim'!$Q$190:$Q$199,'1º Trim'!$C$190:$C$199,'Custos Totais Incorridos'!$F74)</f>
        <v>0</v>
      </c>
      <c r="I74" s="166">
        <f>+SUMIFS('2º Trim'!$Q$190:$Q$199,'2º Trim'!$C$190:$C$199,'Custos Totais Incorridos'!$F74)</f>
        <v>0</v>
      </c>
      <c r="J74" s="166">
        <f>+SUMIFS('3º Trim'!$Q$190:$Q$199,'3º Trim'!$C$190:$C$199,'Custos Totais Incorridos'!$F74)</f>
        <v>0</v>
      </c>
      <c r="K74" s="166">
        <f>+SUMIFS('4º Trim'!$Q$190:$Q$199,'4º Trim'!$C$190:$C$199,'Custos Totais Incorridos'!$F74)</f>
        <v>0</v>
      </c>
      <c r="L74" s="166">
        <f>+SUMIFS('5º Trim'!$Q$190:$Q$199,'5º Trim'!$C$190:$C$199,'Custos Totais Incorridos'!$F74)</f>
        <v>0</v>
      </c>
      <c r="M74" s="166">
        <f>+SUMIFS('6º Trim'!$Q$190:$Q$199,'6º Trim'!$C$190:$C$199,'Custos Totais Incorridos'!$F74)</f>
        <v>0</v>
      </c>
      <c r="N74" s="166">
        <f>+SUMIFS('7º Trim'!$Q$190:$Q$199,'7º Trim'!$C$190:$C$199,'Custos Totais Incorridos'!$F74)</f>
        <v>0</v>
      </c>
      <c r="O74" s="166">
        <f>+SUMIFS('8º Trim'!$Q$190:$Q$199,'8º Trim'!$C$190:$C$199,'Custos Totais Incorridos'!$F74)</f>
        <v>0</v>
      </c>
      <c r="P74" s="166">
        <f>+SUMIFS('9º Trim'!$Q$190:$Q$199,'9º Trim'!$C$190:$C$199,'Custos Totais Incorridos'!$F74)</f>
        <v>0</v>
      </c>
      <c r="Q74" s="166">
        <f t="shared" si="5"/>
        <v>0</v>
      </c>
      <c r="R74" s="168"/>
      <c r="S74" s="167">
        <f t="shared" si="6"/>
        <v>0</v>
      </c>
      <c r="T74" s="6"/>
      <c r="U74" s="197">
        <f t="shared" si="11"/>
        <v>0</v>
      </c>
      <c r="V74" s="88">
        <f t="shared" si="7"/>
        <v>0</v>
      </c>
      <c r="W74" s="6"/>
    </row>
    <row r="75" spans="3:23">
      <c r="C75" s="6" t="str">
        <f t="shared" si="9"/>
        <v>N</v>
      </c>
      <c r="D75" s="6"/>
      <c r="E75" s="44" t="str">
        <f t="shared" si="14"/>
        <v>d) Despesas associadas ao registo nacional e estrangeiro de patentes</v>
      </c>
      <c r="F75" s="47">
        <f t="shared" si="10"/>
        <v>0</v>
      </c>
      <c r="G75" s="48">
        <f t="shared" si="10"/>
        <v>0</v>
      </c>
      <c r="H75" s="166">
        <f>+SUMIFS('1º Trim'!$Q$190:$Q$199,'1º Trim'!$C$190:$C$199,'Custos Totais Incorridos'!$F75)</f>
        <v>0</v>
      </c>
      <c r="I75" s="166">
        <f>+SUMIFS('2º Trim'!$Q$190:$Q$199,'2º Trim'!$C$190:$C$199,'Custos Totais Incorridos'!$F75)</f>
        <v>0</v>
      </c>
      <c r="J75" s="166">
        <f>+SUMIFS('3º Trim'!$Q$190:$Q$199,'3º Trim'!$C$190:$C$199,'Custos Totais Incorridos'!$F75)</f>
        <v>0</v>
      </c>
      <c r="K75" s="166">
        <f>+SUMIFS('4º Trim'!$Q$190:$Q$199,'4º Trim'!$C$190:$C$199,'Custos Totais Incorridos'!$F75)</f>
        <v>0</v>
      </c>
      <c r="L75" s="166">
        <f>+SUMIFS('5º Trim'!$Q$190:$Q$199,'5º Trim'!$C$190:$C$199,'Custos Totais Incorridos'!$F75)</f>
        <v>0</v>
      </c>
      <c r="M75" s="166">
        <f>+SUMIFS('6º Trim'!$Q$190:$Q$199,'6º Trim'!$C$190:$C$199,'Custos Totais Incorridos'!$F75)</f>
        <v>0</v>
      </c>
      <c r="N75" s="166">
        <f>+SUMIFS('7º Trim'!$Q$190:$Q$199,'7º Trim'!$C$190:$C$199,'Custos Totais Incorridos'!$F75)</f>
        <v>0</v>
      </c>
      <c r="O75" s="166">
        <f>+SUMIFS('8º Trim'!$Q$190:$Q$199,'8º Trim'!$C$190:$C$199,'Custos Totais Incorridos'!$F75)</f>
        <v>0</v>
      </c>
      <c r="P75" s="166">
        <f>+SUMIFS('9º Trim'!$Q$190:$Q$199,'9º Trim'!$C$190:$C$199,'Custos Totais Incorridos'!$F75)</f>
        <v>0</v>
      </c>
      <c r="Q75" s="166">
        <f t="shared" si="5"/>
        <v>0</v>
      </c>
      <c r="R75" s="168"/>
      <c r="S75" s="167">
        <f t="shared" si="6"/>
        <v>0</v>
      </c>
      <c r="T75" s="6"/>
      <c r="U75" s="197">
        <f t="shared" si="11"/>
        <v>0</v>
      </c>
      <c r="V75" s="88">
        <f t="shared" si="7"/>
        <v>0</v>
      </c>
      <c r="W75" s="6"/>
    </row>
    <row r="76" spans="3:23">
      <c r="C76" s="6" t="str">
        <f t="shared" si="9"/>
        <v>N</v>
      </c>
      <c r="D76" s="6"/>
      <c r="E76" s="44" t="str">
        <f t="shared" si="14"/>
        <v>d) Despesas associadas ao registo nacional e estrangeiro de patentes</v>
      </c>
      <c r="F76" s="47">
        <f t="shared" si="10"/>
        <v>0</v>
      </c>
      <c r="G76" s="48">
        <f t="shared" si="10"/>
        <v>0</v>
      </c>
      <c r="H76" s="166">
        <f>+SUMIFS('1º Trim'!$Q$190:$Q$199,'1º Trim'!$C$190:$C$199,'Custos Totais Incorridos'!$F76)</f>
        <v>0</v>
      </c>
      <c r="I76" s="166">
        <f>+SUMIFS('2º Trim'!$Q$190:$Q$199,'2º Trim'!$C$190:$C$199,'Custos Totais Incorridos'!$F76)</f>
        <v>0</v>
      </c>
      <c r="J76" s="166">
        <f>+SUMIFS('3º Trim'!$Q$190:$Q$199,'3º Trim'!$C$190:$C$199,'Custos Totais Incorridos'!$F76)</f>
        <v>0</v>
      </c>
      <c r="K76" s="166">
        <f>+SUMIFS('4º Trim'!$Q$190:$Q$199,'4º Trim'!$C$190:$C$199,'Custos Totais Incorridos'!$F76)</f>
        <v>0</v>
      </c>
      <c r="L76" s="166">
        <f>+SUMIFS('5º Trim'!$Q$190:$Q$199,'5º Trim'!$C$190:$C$199,'Custos Totais Incorridos'!$F76)</f>
        <v>0</v>
      </c>
      <c r="M76" s="166">
        <f>+SUMIFS('6º Trim'!$Q$190:$Q$199,'6º Trim'!$C$190:$C$199,'Custos Totais Incorridos'!$F76)</f>
        <v>0</v>
      </c>
      <c r="N76" s="166">
        <f>+SUMIFS('7º Trim'!$Q$190:$Q$199,'7º Trim'!$C$190:$C$199,'Custos Totais Incorridos'!$F76)</f>
        <v>0</v>
      </c>
      <c r="O76" s="166">
        <f>+SUMIFS('8º Trim'!$Q$190:$Q$199,'8º Trim'!$C$190:$C$199,'Custos Totais Incorridos'!$F76)</f>
        <v>0</v>
      </c>
      <c r="P76" s="166">
        <f>+SUMIFS('9º Trim'!$Q$190:$Q$199,'9º Trim'!$C$190:$C$199,'Custos Totais Incorridos'!$F76)</f>
        <v>0</v>
      </c>
      <c r="Q76" s="166">
        <f t="shared" si="5"/>
        <v>0</v>
      </c>
      <c r="R76" s="168"/>
      <c r="S76" s="167">
        <f t="shared" si="6"/>
        <v>0</v>
      </c>
      <c r="T76" s="6"/>
      <c r="U76" s="197">
        <f t="shared" si="11"/>
        <v>0</v>
      </c>
      <c r="V76" s="88">
        <f t="shared" si="7"/>
        <v>0</v>
      </c>
      <c r="W76" s="6"/>
    </row>
    <row r="77" spans="3:23">
      <c r="C77" s="6" t="str">
        <f t="shared" si="9"/>
        <v>N</v>
      </c>
      <c r="D77" s="6"/>
      <c r="E77" s="44" t="str">
        <f t="shared" si="14"/>
        <v>d) Despesas associadas ao registo nacional e estrangeiro de patentes</v>
      </c>
      <c r="F77" s="47">
        <f t="shared" si="10"/>
        <v>0</v>
      </c>
      <c r="G77" s="48">
        <f t="shared" si="10"/>
        <v>0</v>
      </c>
      <c r="H77" s="166">
        <f>+SUMIFS('1º Trim'!$Q$190:$Q$199,'1º Trim'!$C$190:$C$199,'Custos Totais Incorridos'!$F77)</f>
        <v>0</v>
      </c>
      <c r="I77" s="166">
        <f>+SUMIFS('2º Trim'!$Q$190:$Q$199,'2º Trim'!$C$190:$C$199,'Custos Totais Incorridos'!$F77)</f>
        <v>0</v>
      </c>
      <c r="J77" s="166">
        <f>+SUMIFS('3º Trim'!$Q$190:$Q$199,'3º Trim'!$C$190:$C$199,'Custos Totais Incorridos'!$F77)</f>
        <v>0</v>
      </c>
      <c r="K77" s="166">
        <f>+SUMIFS('4º Trim'!$Q$190:$Q$199,'4º Trim'!$C$190:$C$199,'Custos Totais Incorridos'!$F77)</f>
        <v>0</v>
      </c>
      <c r="L77" s="166">
        <f>+SUMIFS('5º Trim'!$Q$190:$Q$199,'5º Trim'!$C$190:$C$199,'Custos Totais Incorridos'!$F77)</f>
        <v>0</v>
      </c>
      <c r="M77" s="166">
        <f>+SUMIFS('6º Trim'!$Q$190:$Q$199,'6º Trim'!$C$190:$C$199,'Custos Totais Incorridos'!$F77)</f>
        <v>0</v>
      </c>
      <c r="N77" s="166">
        <f>+SUMIFS('7º Trim'!$Q$190:$Q$199,'7º Trim'!$C$190:$C$199,'Custos Totais Incorridos'!$F77)</f>
        <v>0</v>
      </c>
      <c r="O77" s="166">
        <f>+SUMIFS('8º Trim'!$Q$190:$Q$199,'8º Trim'!$C$190:$C$199,'Custos Totais Incorridos'!$F77)</f>
        <v>0</v>
      </c>
      <c r="P77" s="166">
        <f>+SUMIFS('9º Trim'!$Q$190:$Q$199,'9º Trim'!$C$190:$C$199,'Custos Totais Incorridos'!$F77)</f>
        <v>0</v>
      </c>
      <c r="Q77" s="166">
        <f t="shared" si="5"/>
        <v>0</v>
      </c>
      <c r="R77" s="168"/>
      <c r="S77" s="167">
        <f t="shared" si="6"/>
        <v>0</v>
      </c>
      <c r="T77" s="6"/>
      <c r="U77" s="197">
        <f t="shared" si="11"/>
        <v>0</v>
      </c>
      <c r="V77" s="88">
        <f t="shared" si="7"/>
        <v>0</v>
      </c>
      <c r="W77" s="6"/>
    </row>
    <row r="78" spans="3:23">
      <c r="C78" s="6" t="str">
        <f t="shared" si="9"/>
        <v>N</v>
      </c>
      <c r="D78" s="6"/>
      <c r="E78" s="44" t="str">
        <f t="shared" si="14"/>
        <v>d) Despesas associadas ao registo nacional e estrangeiro de patentes</v>
      </c>
      <c r="F78" s="47">
        <f t="shared" si="10"/>
        <v>0</v>
      </c>
      <c r="G78" s="48">
        <f t="shared" si="10"/>
        <v>0</v>
      </c>
      <c r="H78" s="166">
        <f>+SUMIFS('1º Trim'!$Q$190:$Q$199,'1º Trim'!$C$190:$C$199,'Custos Totais Incorridos'!$F78)</f>
        <v>0</v>
      </c>
      <c r="I78" s="166">
        <f>+SUMIFS('2º Trim'!$Q$190:$Q$199,'2º Trim'!$C$190:$C$199,'Custos Totais Incorridos'!$F78)</f>
        <v>0</v>
      </c>
      <c r="J78" s="166">
        <f>+SUMIFS('3º Trim'!$Q$190:$Q$199,'3º Trim'!$C$190:$C$199,'Custos Totais Incorridos'!$F78)</f>
        <v>0</v>
      </c>
      <c r="K78" s="166">
        <f>+SUMIFS('4º Trim'!$Q$190:$Q$199,'4º Trim'!$C$190:$C$199,'Custos Totais Incorridos'!$F78)</f>
        <v>0</v>
      </c>
      <c r="L78" s="166">
        <f>+SUMIFS('5º Trim'!$Q$190:$Q$199,'5º Trim'!$C$190:$C$199,'Custos Totais Incorridos'!$F78)</f>
        <v>0</v>
      </c>
      <c r="M78" s="166">
        <f>+SUMIFS('6º Trim'!$Q$190:$Q$199,'6º Trim'!$C$190:$C$199,'Custos Totais Incorridos'!$F78)</f>
        <v>0</v>
      </c>
      <c r="N78" s="166">
        <f>+SUMIFS('7º Trim'!$Q$190:$Q$199,'7º Trim'!$C$190:$C$199,'Custos Totais Incorridos'!$F78)</f>
        <v>0</v>
      </c>
      <c r="O78" s="166">
        <f>+SUMIFS('8º Trim'!$Q$190:$Q$199,'8º Trim'!$C$190:$C$199,'Custos Totais Incorridos'!$F78)</f>
        <v>0</v>
      </c>
      <c r="P78" s="166">
        <f>+SUMIFS('9º Trim'!$Q$190:$Q$199,'9º Trim'!$C$190:$C$199,'Custos Totais Incorridos'!$F78)</f>
        <v>0</v>
      </c>
      <c r="Q78" s="166">
        <f t="shared" si="5"/>
        <v>0</v>
      </c>
      <c r="R78" s="168"/>
      <c r="S78" s="167">
        <f t="shared" si="6"/>
        <v>0</v>
      </c>
      <c r="T78" s="6"/>
      <c r="U78" s="197">
        <f t="shared" si="11"/>
        <v>0</v>
      </c>
      <c r="V78" s="88">
        <f t="shared" si="7"/>
        <v>0</v>
      </c>
      <c r="W78" s="6"/>
    </row>
    <row r="79" spans="3:23">
      <c r="C79" s="6" t="str">
        <f t="shared" si="9"/>
        <v>N</v>
      </c>
      <c r="D79" s="6"/>
      <c r="E79" s="44" t="str">
        <f t="shared" si="14"/>
        <v>d) Despesas associadas ao registo nacional e estrangeiro de patentes</v>
      </c>
      <c r="F79" s="47">
        <f t="shared" si="10"/>
        <v>0</v>
      </c>
      <c r="G79" s="48">
        <f t="shared" si="10"/>
        <v>0</v>
      </c>
      <c r="H79" s="166">
        <f>+SUMIFS('1º Trim'!$Q$190:$Q$199,'1º Trim'!$C$190:$C$199,'Custos Totais Incorridos'!$F79)</f>
        <v>0</v>
      </c>
      <c r="I79" s="166">
        <f>+SUMIFS('2º Trim'!$Q$190:$Q$199,'2º Trim'!$C$190:$C$199,'Custos Totais Incorridos'!$F79)</f>
        <v>0</v>
      </c>
      <c r="J79" s="166">
        <f>+SUMIFS('3º Trim'!$Q$190:$Q$199,'3º Trim'!$C$190:$C$199,'Custos Totais Incorridos'!$F79)</f>
        <v>0</v>
      </c>
      <c r="K79" s="166">
        <f>+SUMIFS('4º Trim'!$Q$190:$Q$199,'4º Trim'!$C$190:$C$199,'Custos Totais Incorridos'!$F79)</f>
        <v>0</v>
      </c>
      <c r="L79" s="166">
        <f>+SUMIFS('5º Trim'!$Q$190:$Q$199,'5º Trim'!$C$190:$C$199,'Custos Totais Incorridos'!$F79)</f>
        <v>0</v>
      </c>
      <c r="M79" s="166">
        <f>+SUMIFS('6º Trim'!$Q$190:$Q$199,'6º Trim'!$C$190:$C$199,'Custos Totais Incorridos'!$F79)</f>
        <v>0</v>
      </c>
      <c r="N79" s="166">
        <f>+SUMIFS('7º Trim'!$Q$190:$Q$199,'7º Trim'!$C$190:$C$199,'Custos Totais Incorridos'!$F79)</f>
        <v>0</v>
      </c>
      <c r="O79" s="166">
        <f>+SUMIFS('8º Trim'!$Q$190:$Q$199,'8º Trim'!$C$190:$C$199,'Custos Totais Incorridos'!$F79)</f>
        <v>0</v>
      </c>
      <c r="P79" s="166">
        <f>+SUMIFS('9º Trim'!$Q$190:$Q$199,'9º Trim'!$C$190:$C$199,'Custos Totais Incorridos'!$F79)</f>
        <v>0</v>
      </c>
      <c r="Q79" s="166">
        <f t="shared" si="5"/>
        <v>0</v>
      </c>
      <c r="R79" s="168"/>
      <c r="S79" s="167">
        <f t="shared" si="6"/>
        <v>0</v>
      </c>
      <c r="T79" s="6"/>
      <c r="U79" s="197">
        <f t="shared" si="11"/>
        <v>0</v>
      </c>
      <c r="V79" s="88">
        <f t="shared" si="7"/>
        <v>0</v>
      </c>
      <c r="W79" s="6"/>
    </row>
    <row r="80" spans="3:23">
      <c r="C80" s="6" t="str">
        <f t="shared" si="9"/>
        <v>N</v>
      </c>
      <c r="D80" s="6"/>
      <c r="E80" s="44" t="str">
        <f t="shared" si="14"/>
        <v>d) Despesas associadas ao registo nacional e estrangeiro de patentes</v>
      </c>
      <c r="F80" s="47">
        <f t="shared" si="10"/>
        <v>0</v>
      </c>
      <c r="G80" s="48">
        <f t="shared" si="10"/>
        <v>0</v>
      </c>
      <c r="H80" s="166">
        <f>+SUMIFS('1º Trim'!$Q$190:$Q$199,'1º Trim'!$C$190:$C$199,'Custos Totais Incorridos'!$F80)</f>
        <v>0</v>
      </c>
      <c r="I80" s="166">
        <f>+SUMIFS('2º Trim'!$Q$190:$Q$199,'2º Trim'!$C$190:$C$199,'Custos Totais Incorridos'!$F80)</f>
        <v>0</v>
      </c>
      <c r="J80" s="166">
        <f>+SUMIFS('3º Trim'!$Q$190:$Q$199,'3º Trim'!$C$190:$C$199,'Custos Totais Incorridos'!$F80)</f>
        <v>0</v>
      </c>
      <c r="K80" s="166">
        <f>+SUMIFS('4º Trim'!$Q$190:$Q$199,'4º Trim'!$C$190:$C$199,'Custos Totais Incorridos'!$F80)</f>
        <v>0</v>
      </c>
      <c r="L80" s="166">
        <f>+SUMIFS('5º Trim'!$Q$190:$Q$199,'5º Trim'!$C$190:$C$199,'Custos Totais Incorridos'!$F80)</f>
        <v>0</v>
      </c>
      <c r="M80" s="166">
        <f>+SUMIFS('6º Trim'!$Q$190:$Q$199,'6º Trim'!$C$190:$C$199,'Custos Totais Incorridos'!$F80)</f>
        <v>0</v>
      </c>
      <c r="N80" s="166">
        <f>+SUMIFS('7º Trim'!$Q$190:$Q$199,'7º Trim'!$C$190:$C$199,'Custos Totais Incorridos'!$F80)</f>
        <v>0</v>
      </c>
      <c r="O80" s="166">
        <f>+SUMIFS('8º Trim'!$Q$190:$Q$199,'8º Trim'!$C$190:$C$199,'Custos Totais Incorridos'!$F80)</f>
        <v>0</v>
      </c>
      <c r="P80" s="166">
        <f>+SUMIFS('9º Trim'!$Q$190:$Q$199,'9º Trim'!$C$190:$C$199,'Custos Totais Incorridos'!$F80)</f>
        <v>0</v>
      </c>
      <c r="Q80" s="166">
        <f t="shared" si="5"/>
        <v>0</v>
      </c>
      <c r="R80" s="168"/>
      <c r="S80" s="167">
        <f t="shared" si="6"/>
        <v>0</v>
      </c>
      <c r="T80" s="6"/>
      <c r="U80" s="197">
        <f t="shared" si="11"/>
        <v>0</v>
      </c>
      <c r="V80" s="88">
        <f t="shared" si="7"/>
        <v>0</v>
      </c>
      <c r="W80" s="6"/>
    </row>
    <row r="81" spans="3:23">
      <c r="C81" s="6" t="str">
        <f t="shared" si="9"/>
        <v>N</v>
      </c>
      <c r="D81" s="6"/>
      <c r="E81" s="44" t="str">
        <f t="shared" si="14"/>
        <v>d) Despesas associadas ao registo nacional e estrangeiro de patentes</v>
      </c>
      <c r="F81" s="47">
        <f t="shared" si="10"/>
        <v>0</v>
      </c>
      <c r="G81" s="48">
        <f t="shared" si="10"/>
        <v>0</v>
      </c>
      <c r="H81" s="166">
        <f>+SUMIFS('1º Trim'!$Q$190:$Q$199,'1º Trim'!$C$190:$C$199,'Custos Totais Incorridos'!$F81)</f>
        <v>0</v>
      </c>
      <c r="I81" s="166">
        <f>+SUMIFS('2º Trim'!$Q$190:$Q$199,'2º Trim'!$C$190:$C$199,'Custos Totais Incorridos'!$F81)</f>
        <v>0</v>
      </c>
      <c r="J81" s="166">
        <f>+SUMIFS('3º Trim'!$Q$190:$Q$199,'3º Trim'!$C$190:$C$199,'Custos Totais Incorridos'!$F81)</f>
        <v>0</v>
      </c>
      <c r="K81" s="166">
        <f>+SUMIFS('4º Trim'!$Q$190:$Q$199,'4º Trim'!$C$190:$C$199,'Custos Totais Incorridos'!$F81)</f>
        <v>0</v>
      </c>
      <c r="L81" s="166">
        <f>+SUMIFS('5º Trim'!$Q$190:$Q$199,'5º Trim'!$C$190:$C$199,'Custos Totais Incorridos'!$F81)</f>
        <v>0</v>
      </c>
      <c r="M81" s="166">
        <f>+SUMIFS('6º Trim'!$Q$190:$Q$199,'6º Trim'!$C$190:$C$199,'Custos Totais Incorridos'!$F81)</f>
        <v>0</v>
      </c>
      <c r="N81" s="166">
        <f>+SUMIFS('7º Trim'!$Q$190:$Q$199,'7º Trim'!$C$190:$C$199,'Custos Totais Incorridos'!$F81)</f>
        <v>0</v>
      </c>
      <c r="O81" s="166">
        <f>+SUMIFS('8º Trim'!$Q$190:$Q$199,'8º Trim'!$C$190:$C$199,'Custos Totais Incorridos'!$F81)</f>
        <v>0</v>
      </c>
      <c r="P81" s="166">
        <f>+SUMIFS('9º Trim'!$Q$190:$Q$199,'9º Trim'!$C$190:$C$199,'Custos Totais Incorridos'!$F81)</f>
        <v>0</v>
      </c>
      <c r="Q81" s="166">
        <f t="shared" si="5"/>
        <v>0</v>
      </c>
      <c r="R81" s="168"/>
      <c r="S81" s="167">
        <f t="shared" si="6"/>
        <v>0</v>
      </c>
      <c r="T81" s="6"/>
      <c r="U81" s="197">
        <f t="shared" si="11"/>
        <v>0</v>
      </c>
      <c r="V81" s="88">
        <f t="shared" si="7"/>
        <v>0</v>
      </c>
      <c r="W81" s="6"/>
    </row>
    <row r="82" spans="3:23">
      <c r="C82" s="6" t="str">
        <f t="shared" si="9"/>
        <v>N</v>
      </c>
      <c r="D82" s="6"/>
      <c r="E82" s="44" t="str">
        <f t="shared" si="14"/>
        <v>d) Despesas associadas ao registo nacional e estrangeiro de patentes</v>
      </c>
      <c r="F82" s="47">
        <f t="shared" si="10"/>
        <v>0</v>
      </c>
      <c r="G82" s="48">
        <f t="shared" si="10"/>
        <v>0</v>
      </c>
      <c r="H82" s="166">
        <f>+SUMIFS('1º Trim'!$Q$190:$Q$199,'1º Trim'!$C$190:$C$199,'Custos Totais Incorridos'!$F82)</f>
        <v>0</v>
      </c>
      <c r="I82" s="166">
        <f>+SUMIFS('2º Trim'!$Q$190:$Q$199,'2º Trim'!$C$190:$C$199,'Custos Totais Incorridos'!$F82)</f>
        <v>0</v>
      </c>
      <c r="J82" s="166">
        <f>+SUMIFS('3º Trim'!$Q$190:$Q$199,'3º Trim'!$C$190:$C$199,'Custos Totais Incorridos'!$F82)</f>
        <v>0</v>
      </c>
      <c r="K82" s="166">
        <f>+SUMIFS('4º Trim'!$Q$190:$Q$199,'4º Trim'!$C$190:$C$199,'Custos Totais Incorridos'!$F82)</f>
        <v>0</v>
      </c>
      <c r="L82" s="166">
        <f>+SUMIFS('5º Trim'!$Q$190:$Q$199,'5º Trim'!$C$190:$C$199,'Custos Totais Incorridos'!$F82)</f>
        <v>0</v>
      </c>
      <c r="M82" s="166">
        <f>+SUMIFS('6º Trim'!$Q$190:$Q$199,'6º Trim'!$C$190:$C$199,'Custos Totais Incorridos'!$F82)</f>
        <v>0</v>
      </c>
      <c r="N82" s="166">
        <f>+SUMIFS('7º Trim'!$Q$190:$Q$199,'7º Trim'!$C$190:$C$199,'Custos Totais Incorridos'!$F82)</f>
        <v>0</v>
      </c>
      <c r="O82" s="166">
        <f>+SUMIFS('8º Trim'!$Q$190:$Q$199,'8º Trim'!$C$190:$C$199,'Custos Totais Incorridos'!$F82)</f>
        <v>0</v>
      </c>
      <c r="P82" s="166">
        <f>+SUMIFS('9º Trim'!$Q$190:$Q$199,'9º Trim'!$C$190:$C$199,'Custos Totais Incorridos'!$F82)</f>
        <v>0</v>
      </c>
      <c r="Q82" s="166">
        <f t="shared" si="5"/>
        <v>0</v>
      </c>
      <c r="R82" s="168"/>
      <c r="S82" s="167">
        <f t="shared" si="6"/>
        <v>0</v>
      </c>
      <c r="T82" s="6"/>
      <c r="U82" s="197">
        <f t="shared" si="11"/>
        <v>0</v>
      </c>
      <c r="V82" s="88">
        <f t="shared" si="7"/>
        <v>0</v>
      </c>
      <c r="W82" s="6"/>
    </row>
    <row r="83" spans="3:23">
      <c r="C83" s="6" t="str">
        <f t="shared" si="9"/>
        <v>N</v>
      </c>
      <c r="D83" s="6"/>
      <c r="E83" s="44" t="str">
        <f t="shared" si="14"/>
        <v>d) Despesas associadas ao registo nacional e estrangeiro de patentes</v>
      </c>
      <c r="F83" s="47">
        <f t="shared" si="10"/>
        <v>0</v>
      </c>
      <c r="G83" s="48">
        <f t="shared" si="10"/>
        <v>0</v>
      </c>
      <c r="H83" s="166">
        <f>+SUMIFS('1º Trim'!$Q$190:$Q$199,'1º Trim'!$C$190:$C$199,'Custos Totais Incorridos'!$F83)</f>
        <v>0</v>
      </c>
      <c r="I83" s="166">
        <f>+SUMIFS('2º Trim'!$Q$190:$Q$199,'2º Trim'!$C$190:$C$199,'Custos Totais Incorridos'!$F83)</f>
        <v>0</v>
      </c>
      <c r="J83" s="166">
        <f>+SUMIFS('3º Trim'!$Q$190:$Q$199,'3º Trim'!$C$190:$C$199,'Custos Totais Incorridos'!$F83)</f>
        <v>0</v>
      </c>
      <c r="K83" s="166">
        <f>+SUMIFS('4º Trim'!$Q$190:$Q$199,'4º Trim'!$C$190:$C$199,'Custos Totais Incorridos'!$F83)</f>
        <v>0</v>
      </c>
      <c r="L83" s="166">
        <f>+SUMIFS('5º Trim'!$Q$190:$Q$199,'5º Trim'!$C$190:$C$199,'Custos Totais Incorridos'!$F83)</f>
        <v>0</v>
      </c>
      <c r="M83" s="166">
        <f>+SUMIFS('6º Trim'!$Q$190:$Q$199,'6º Trim'!$C$190:$C$199,'Custos Totais Incorridos'!$F83)</f>
        <v>0</v>
      </c>
      <c r="N83" s="166">
        <f>+SUMIFS('7º Trim'!$Q$190:$Q$199,'7º Trim'!$C$190:$C$199,'Custos Totais Incorridos'!$F83)</f>
        <v>0</v>
      </c>
      <c r="O83" s="166">
        <f>+SUMIFS('8º Trim'!$Q$190:$Q$199,'8º Trim'!$C$190:$C$199,'Custos Totais Incorridos'!$F83)</f>
        <v>0</v>
      </c>
      <c r="P83" s="166">
        <f>+SUMIFS('9º Trim'!$Q$190:$Q$199,'9º Trim'!$C$190:$C$199,'Custos Totais Incorridos'!$F83)</f>
        <v>0</v>
      </c>
      <c r="Q83" s="166">
        <f t="shared" si="5"/>
        <v>0</v>
      </c>
      <c r="R83" s="168"/>
      <c r="S83" s="167">
        <f t="shared" si="6"/>
        <v>0</v>
      </c>
      <c r="T83" s="6"/>
      <c r="U83" s="197">
        <f t="shared" si="11"/>
        <v>0</v>
      </c>
      <c r="V83" s="88">
        <f t="shared" si="7"/>
        <v>0</v>
      </c>
      <c r="W83" s="6"/>
    </row>
    <row r="84" spans="3:23" ht="26">
      <c r="C84" s="6" t="str">
        <f t="shared" si="9"/>
        <v>S</v>
      </c>
      <c r="D84" s="6"/>
      <c r="E84" s="81" t="s">
        <v>22</v>
      </c>
      <c r="F84" s="47">
        <f t="shared" si="10"/>
        <v>0</v>
      </c>
      <c r="G84" s="48">
        <f t="shared" si="10"/>
        <v>0</v>
      </c>
      <c r="H84" s="166">
        <f>+SUMIFS('1º Trim'!$Q$208:$Q$227,'1º Trim'!$C$208:$C$227,'Custos Totais Incorridos'!$F84)</f>
        <v>0</v>
      </c>
      <c r="I84" s="166">
        <f>+SUMIFS('2º Trim'!$Q$208:$Q$227,'2º Trim'!$C$208:$C$227,'Custos Totais Incorridos'!$F84)</f>
        <v>0</v>
      </c>
      <c r="J84" s="166">
        <f>+SUMIFS('3º Trim'!$Q$208:$Q$227,'3º Trim'!$C$208:$C$227,'Custos Totais Incorridos'!$F84)</f>
        <v>0</v>
      </c>
      <c r="K84" s="166">
        <f>+SUMIFS('4º Trim'!$Q$208:$Q$227,'4º Trim'!$C$208:$C$227,'Custos Totais Incorridos'!$F84)</f>
        <v>0</v>
      </c>
      <c r="L84" s="166">
        <f>+SUMIFS('5º Trim'!$Q$208:$Q$227,'5º Trim'!$C$208:$C$227,'Custos Totais Incorridos'!$F84)</f>
        <v>0</v>
      </c>
      <c r="M84" s="166">
        <f>+SUMIFS('6º Trim'!$Q$208:$Q$227,'6º Trim'!$C$208:$C$227,'Custos Totais Incorridos'!$F84)</f>
        <v>0</v>
      </c>
      <c r="N84" s="166">
        <f>+SUMIFS('7º Trim'!$Q$208:$Q$227,'7º Trim'!$C$208:$C$227,'Custos Totais Incorridos'!$F84)</f>
        <v>0</v>
      </c>
      <c r="O84" s="166">
        <f>+SUMIFS('8º Trim'!$Q$208:$Q$227,'8º Trim'!$C$208:$C$227,'Custos Totais Incorridos'!$F84)</f>
        <v>0</v>
      </c>
      <c r="P84" s="166">
        <f>+SUMIFS('9º Trim'!$Q$208:$Q$227,'9º Trim'!$C$208:$C$227,'Custos Totais Incorridos'!$F84)</f>
        <v>0</v>
      </c>
      <c r="Q84" s="166">
        <f t="shared" si="5"/>
        <v>0</v>
      </c>
      <c r="R84" s="168"/>
      <c r="S84" s="167">
        <f t="shared" si="6"/>
        <v>0</v>
      </c>
      <c r="T84" s="6"/>
      <c r="U84" s="197">
        <f t="shared" si="11"/>
        <v>0</v>
      </c>
      <c r="V84" s="88">
        <f t="shared" si="7"/>
        <v>0</v>
      </c>
      <c r="W84" s="6"/>
    </row>
    <row r="85" spans="3:23">
      <c r="C85" s="6" t="str">
        <f t="shared" si="9"/>
        <v>N</v>
      </c>
      <c r="D85" s="6"/>
      <c r="E85" s="44" t="s">
        <v>22</v>
      </c>
      <c r="F85" s="47">
        <f t="shared" si="10"/>
        <v>0</v>
      </c>
      <c r="G85" s="48">
        <f t="shared" si="10"/>
        <v>0</v>
      </c>
      <c r="H85" s="166">
        <f>+SUMIFS('1º Trim'!$Q$208:$Q$227,'1º Trim'!$C$208:$C$227,'Custos Totais Incorridos'!$F85)</f>
        <v>0</v>
      </c>
      <c r="I85" s="166">
        <f>+SUMIFS('2º Trim'!$Q$208:$Q$227,'2º Trim'!$C$208:$C$227,'Custos Totais Incorridos'!$F85)</f>
        <v>0</v>
      </c>
      <c r="J85" s="166">
        <f>+SUMIFS('3º Trim'!$Q$208:$Q$227,'3º Trim'!$C$208:$C$227,'Custos Totais Incorridos'!$F85)</f>
        <v>0</v>
      </c>
      <c r="K85" s="166">
        <f>+SUMIFS('4º Trim'!$Q$208:$Q$227,'4º Trim'!$C$208:$C$227,'Custos Totais Incorridos'!$F85)</f>
        <v>0</v>
      </c>
      <c r="L85" s="166">
        <f>+SUMIFS('5º Trim'!$Q$208:$Q$227,'5º Trim'!$C$208:$C$227,'Custos Totais Incorridos'!$F85)</f>
        <v>0</v>
      </c>
      <c r="M85" s="166">
        <f>+SUMIFS('6º Trim'!$Q$208:$Q$227,'6º Trim'!$C$208:$C$227,'Custos Totais Incorridos'!$F85)</f>
        <v>0</v>
      </c>
      <c r="N85" s="166">
        <f>+SUMIFS('7º Trim'!$Q$208:$Q$227,'7º Trim'!$C$208:$C$227,'Custos Totais Incorridos'!$F85)</f>
        <v>0</v>
      </c>
      <c r="O85" s="166">
        <f>+SUMIFS('8º Trim'!$Q$208:$Q$227,'8º Trim'!$C$208:$C$227,'Custos Totais Incorridos'!$F85)</f>
        <v>0</v>
      </c>
      <c r="P85" s="166">
        <f>+SUMIFS('9º Trim'!$Q$208:$Q$227,'9º Trim'!$C$208:$C$227,'Custos Totais Incorridos'!$F85)</f>
        <v>0</v>
      </c>
      <c r="Q85" s="166">
        <f t="shared" ref="Q85:Q147" si="15">+SUM(H85:P85)</f>
        <v>0</v>
      </c>
      <c r="R85" s="168"/>
      <c r="S85" s="167">
        <f t="shared" ref="S85:S147" si="16">+R85+Q85</f>
        <v>0</v>
      </c>
      <c r="T85" s="6"/>
      <c r="U85" s="197">
        <f t="shared" si="11"/>
        <v>0</v>
      </c>
      <c r="V85" s="88">
        <f t="shared" ref="V85:V147" si="17">+U85*Q85</f>
        <v>0</v>
      </c>
      <c r="W85" s="6"/>
    </row>
    <row r="86" spans="3:23">
      <c r="C86" s="6" t="str">
        <f t="shared" si="9"/>
        <v>N</v>
      </c>
      <c r="D86" s="6"/>
      <c r="E86" s="44" t="str">
        <f t="shared" ref="E86:E99" si="18">+E85</f>
        <v>e) Despesas com a demonstração, promoção e divulgação dos resultados do projeto</v>
      </c>
      <c r="F86" s="47">
        <f t="shared" si="10"/>
        <v>0</v>
      </c>
      <c r="G86" s="48">
        <f t="shared" si="10"/>
        <v>0</v>
      </c>
      <c r="H86" s="166">
        <f>+SUMIFS('1º Trim'!$Q$208:$Q$227,'1º Trim'!$C$208:$C$227,'Custos Totais Incorridos'!$F86)</f>
        <v>0</v>
      </c>
      <c r="I86" s="166">
        <f>+SUMIFS('2º Trim'!$Q$208:$Q$227,'2º Trim'!$C$208:$C$227,'Custos Totais Incorridos'!$F86)</f>
        <v>0</v>
      </c>
      <c r="J86" s="166">
        <f>+SUMIFS('3º Trim'!$Q$208:$Q$227,'3º Trim'!$C$208:$C$227,'Custos Totais Incorridos'!$F86)</f>
        <v>0</v>
      </c>
      <c r="K86" s="166">
        <f>+SUMIFS('4º Trim'!$Q$208:$Q$227,'4º Trim'!$C$208:$C$227,'Custos Totais Incorridos'!$F86)</f>
        <v>0</v>
      </c>
      <c r="L86" s="166">
        <f>+SUMIFS('5º Trim'!$Q$208:$Q$227,'5º Trim'!$C$208:$C$227,'Custos Totais Incorridos'!$F86)</f>
        <v>0</v>
      </c>
      <c r="M86" s="166">
        <f>+SUMIFS('6º Trim'!$Q$208:$Q$227,'6º Trim'!$C$208:$C$227,'Custos Totais Incorridos'!$F86)</f>
        <v>0</v>
      </c>
      <c r="N86" s="166">
        <f>+SUMIFS('7º Trim'!$Q$208:$Q$227,'7º Trim'!$C$208:$C$227,'Custos Totais Incorridos'!$F86)</f>
        <v>0</v>
      </c>
      <c r="O86" s="166">
        <f>+SUMIFS('8º Trim'!$Q$208:$Q$227,'8º Trim'!$C$208:$C$227,'Custos Totais Incorridos'!$F86)</f>
        <v>0</v>
      </c>
      <c r="P86" s="166">
        <f>+SUMIFS('9º Trim'!$Q$208:$Q$227,'9º Trim'!$C$208:$C$227,'Custos Totais Incorridos'!$F86)</f>
        <v>0</v>
      </c>
      <c r="Q86" s="166">
        <f t="shared" si="15"/>
        <v>0</v>
      </c>
      <c r="R86" s="168"/>
      <c r="S86" s="167">
        <f t="shared" si="16"/>
        <v>0</v>
      </c>
      <c r="T86" s="6"/>
      <c r="U86" s="197">
        <f t="shared" si="11"/>
        <v>0</v>
      </c>
      <c r="V86" s="88">
        <f t="shared" si="17"/>
        <v>0</v>
      </c>
      <c r="W86" s="6"/>
    </row>
    <row r="87" spans="3:23">
      <c r="C87" s="6" t="str">
        <f t="shared" si="9"/>
        <v>N</v>
      </c>
      <c r="D87" s="6"/>
      <c r="E87" s="44" t="str">
        <f t="shared" si="18"/>
        <v>e) Despesas com a demonstração, promoção e divulgação dos resultados do projeto</v>
      </c>
      <c r="F87" s="47">
        <f t="shared" si="10"/>
        <v>0</v>
      </c>
      <c r="G87" s="48">
        <f t="shared" si="10"/>
        <v>0</v>
      </c>
      <c r="H87" s="166">
        <f>+SUMIFS('1º Trim'!$Q$208:$Q$227,'1º Trim'!$C$208:$C$227,'Custos Totais Incorridos'!$F87)</f>
        <v>0</v>
      </c>
      <c r="I87" s="166">
        <f>+SUMIFS('2º Trim'!$Q$208:$Q$227,'2º Trim'!$C$208:$C$227,'Custos Totais Incorridos'!$F87)</f>
        <v>0</v>
      </c>
      <c r="J87" s="166">
        <f>+SUMIFS('3º Trim'!$Q$208:$Q$227,'3º Trim'!$C$208:$C$227,'Custos Totais Incorridos'!$F87)</f>
        <v>0</v>
      </c>
      <c r="K87" s="166">
        <f>+SUMIFS('4º Trim'!$Q$208:$Q$227,'4º Trim'!$C$208:$C$227,'Custos Totais Incorridos'!$F87)</f>
        <v>0</v>
      </c>
      <c r="L87" s="166">
        <f>+SUMIFS('5º Trim'!$Q$208:$Q$227,'5º Trim'!$C$208:$C$227,'Custos Totais Incorridos'!$F87)</f>
        <v>0</v>
      </c>
      <c r="M87" s="166">
        <f>+SUMIFS('6º Trim'!$Q$208:$Q$227,'6º Trim'!$C$208:$C$227,'Custos Totais Incorridos'!$F87)</f>
        <v>0</v>
      </c>
      <c r="N87" s="166">
        <f>+SUMIFS('7º Trim'!$Q$208:$Q$227,'7º Trim'!$C$208:$C$227,'Custos Totais Incorridos'!$F87)</f>
        <v>0</v>
      </c>
      <c r="O87" s="166">
        <f>+SUMIFS('8º Trim'!$Q$208:$Q$227,'8º Trim'!$C$208:$C$227,'Custos Totais Incorridos'!$F87)</f>
        <v>0</v>
      </c>
      <c r="P87" s="166">
        <f>+SUMIFS('9º Trim'!$Q$208:$Q$227,'9º Trim'!$C$208:$C$227,'Custos Totais Incorridos'!$F87)</f>
        <v>0</v>
      </c>
      <c r="Q87" s="166">
        <f t="shared" si="15"/>
        <v>0</v>
      </c>
      <c r="R87" s="168"/>
      <c r="S87" s="167">
        <f t="shared" si="16"/>
        <v>0</v>
      </c>
      <c r="T87" s="6"/>
      <c r="U87" s="197">
        <f t="shared" si="11"/>
        <v>0</v>
      </c>
      <c r="V87" s="88">
        <f t="shared" si="17"/>
        <v>0</v>
      </c>
      <c r="W87" s="6"/>
    </row>
    <row r="88" spans="3:23">
      <c r="C88" s="6" t="str">
        <f t="shared" si="9"/>
        <v>N</v>
      </c>
      <c r="D88" s="6"/>
      <c r="E88" s="44" t="str">
        <f t="shared" si="18"/>
        <v>e) Despesas com a demonstração, promoção e divulgação dos resultados do projeto</v>
      </c>
      <c r="F88" s="47">
        <f t="shared" si="10"/>
        <v>0</v>
      </c>
      <c r="G88" s="48">
        <f t="shared" si="10"/>
        <v>0</v>
      </c>
      <c r="H88" s="166">
        <f>+SUMIFS('1º Trim'!$Q$208:$Q$227,'1º Trim'!$C$208:$C$227,'Custos Totais Incorridos'!$F88)</f>
        <v>0</v>
      </c>
      <c r="I88" s="166">
        <f>+SUMIFS('2º Trim'!$Q$208:$Q$227,'2º Trim'!$C$208:$C$227,'Custos Totais Incorridos'!$F88)</f>
        <v>0</v>
      </c>
      <c r="J88" s="166">
        <f>+SUMIFS('3º Trim'!$Q$208:$Q$227,'3º Trim'!$C$208:$C$227,'Custos Totais Incorridos'!$F88)</f>
        <v>0</v>
      </c>
      <c r="K88" s="166">
        <f>+SUMIFS('4º Trim'!$Q$208:$Q$227,'4º Trim'!$C$208:$C$227,'Custos Totais Incorridos'!$F88)</f>
        <v>0</v>
      </c>
      <c r="L88" s="166">
        <f>+SUMIFS('5º Trim'!$Q$208:$Q$227,'5º Trim'!$C$208:$C$227,'Custos Totais Incorridos'!$F88)</f>
        <v>0</v>
      </c>
      <c r="M88" s="166">
        <f>+SUMIFS('6º Trim'!$Q$208:$Q$227,'6º Trim'!$C$208:$C$227,'Custos Totais Incorridos'!$F88)</f>
        <v>0</v>
      </c>
      <c r="N88" s="166">
        <f>+SUMIFS('7º Trim'!$Q$208:$Q$227,'7º Trim'!$C$208:$C$227,'Custos Totais Incorridos'!$F88)</f>
        <v>0</v>
      </c>
      <c r="O88" s="166">
        <f>+SUMIFS('8º Trim'!$Q$208:$Q$227,'8º Trim'!$C$208:$C$227,'Custos Totais Incorridos'!$F88)</f>
        <v>0</v>
      </c>
      <c r="P88" s="166">
        <f>+SUMIFS('9º Trim'!$Q$208:$Q$227,'9º Trim'!$C$208:$C$227,'Custos Totais Incorridos'!$F88)</f>
        <v>0</v>
      </c>
      <c r="Q88" s="166">
        <f t="shared" si="15"/>
        <v>0</v>
      </c>
      <c r="R88" s="168"/>
      <c r="S88" s="167">
        <f t="shared" si="16"/>
        <v>0</v>
      </c>
      <c r="T88" s="6"/>
      <c r="U88" s="197">
        <f t="shared" si="11"/>
        <v>0</v>
      </c>
      <c r="V88" s="88">
        <f t="shared" si="17"/>
        <v>0</v>
      </c>
      <c r="W88" s="6"/>
    </row>
    <row r="89" spans="3:23">
      <c r="C89" s="6" t="str">
        <f t="shared" si="9"/>
        <v>N</v>
      </c>
      <c r="D89" s="6"/>
      <c r="E89" s="44" t="str">
        <f t="shared" si="18"/>
        <v>e) Despesas com a demonstração, promoção e divulgação dos resultados do projeto</v>
      </c>
      <c r="F89" s="47">
        <f t="shared" si="10"/>
        <v>0</v>
      </c>
      <c r="G89" s="48">
        <f t="shared" si="10"/>
        <v>0</v>
      </c>
      <c r="H89" s="166">
        <f>+SUMIFS('1º Trim'!$Q$208:$Q$227,'1º Trim'!$C$208:$C$227,'Custos Totais Incorridos'!$F89)</f>
        <v>0</v>
      </c>
      <c r="I89" s="166">
        <f>+SUMIFS('2º Trim'!$Q$208:$Q$227,'2º Trim'!$C$208:$C$227,'Custos Totais Incorridos'!$F89)</f>
        <v>0</v>
      </c>
      <c r="J89" s="166">
        <f>+SUMIFS('3º Trim'!$Q$208:$Q$227,'3º Trim'!$C$208:$C$227,'Custos Totais Incorridos'!$F89)</f>
        <v>0</v>
      </c>
      <c r="K89" s="166">
        <f>+SUMIFS('4º Trim'!$Q$208:$Q$227,'4º Trim'!$C$208:$C$227,'Custos Totais Incorridos'!$F89)</f>
        <v>0</v>
      </c>
      <c r="L89" s="166">
        <f>+SUMIFS('5º Trim'!$Q$208:$Q$227,'5º Trim'!$C$208:$C$227,'Custos Totais Incorridos'!$F89)</f>
        <v>0</v>
      </c>
      <c r="M89" s="166">
        <f>+SUMIFS('6º Trim'!$Q$208:$Q$227,'6º Trim'!$C$208:$C$227,'Custos Totais Incorridos'!$F89)</f>
        <v>0</v>
      </c>
      <c r="N89" s="166">
        <f>+SUMIFS('7º Trim'!$Q$208:$Q$227,'7º Trim'!$C$208:$C$227,'Custos Totais Incorridos'!$F89)</f>
        <v>0</v>
      </c>
      <c r="O89" s="166">
        <f>+SUMIFS('8º Trim'!$Q$208:$Q$227,'8º Trim'!$C$208:$C$227,'Custos Totais Incorridos'!$F89)</f>
        <v>0</v>
      </c>
      <c r="P89" s="166">
        <f>+SUMIFS('9º Trim'!$Q$208:$Q$227,'9º Trim'!$C$208:$C$227,'Custos Totais Incorridos'!$F89)</f>
        <v>0</v>
      </c>
      <c r="Q89" s="166">
        <f t="shared" si="15"/>
        <v>0</v>
      </c>
      <c r="R89" s="168"/>
      <c r="S89" s="167">
        <f t="shared" si="16"/>
        <v>0</v>
      </c>
      <c r="T89" s="6"/>
      <c r="U89" s="197">
        <f t="shared" si="11"/>
        <v>0</v>
      </c>
      <c r="V89" s="88">
        <f t="shared" si="17"/>
        <v>0</v>
      </c>
      <c r="W89" s="6"/>
    </row>
    <row r="90" spans="3:23">
      <c r="C90" s="6" t="str">
        <f t="shared" si="9"/>
        <v>N</v>
      </c>
      <c r="D90" s="6"/>
      <c r="E90" s="44" t="str">
        <f t="shared" si="18"/>
        <v>e) Despesas com a demonstração, promoção e divulgação dos resultados do projeto</v>
      </c>
      <c r="F90" s="47">
        <f t="shared" si="10"/>
        <v>0</v>
      </c>
      <c r="G90" s="48">
        <f t="shared" si="10"/>
        <v>0</v>
      </c>
      <c r="H90" s="166">
        <f>+SUMIFS('1º Trim'!$Q$208:$Q$227,'1º Trim'!$C$208:$C$227,'Custos Totais Incorridos'!$F90)</f>
        <v>0</v>
      </c>
      <c r="I90" s="166">
        <f>+SUMIFS('2º Trim'!$Q$208:$Q$227,'2º Trim'!$C$208:$C$227,'Custos Totais Incorridos'!$F90)</f>
        <v>0</v>
      </c>
      <c r="J90" s="166">
        <f>+SUMIFS('3º Trim'!$Q$208:$Q$227,'3º Trim'!$C$208:$C$227,'Custos Totais Incorridos'!$F90)</f>
        <v>0</v>
      </c>
      <c r="K90" s="166">
        <f>+SUMIFS('4º Trim'!$Q$208:$Q$227,'4º Trim'!$C$208:$C$227,'Custos Totais Incorridos'!$F90)</f>
        <v>0</v>
      </c>
      <c r="L90" s="166">
        <f>+SUMIFS('5º Trim'!$Q$208:$Q$227,'5º Trim'!$C$208:$C$227,'Custos Totais Incorridos'!$F90)</f>
        <v>0</v>
      </c>
      <c r="M90" s="166">
        <f>+SUMIFS('6º Trim'!$Q$208:$Q$227,'6º Trim'!$C$208:$C$227,'Custos Totais Incorridos'!$F90)</f>
        <v>0</v>
      </c>
      <c r="N90" s="166">
        <f>+SUMIFS('7º Trim'!$Q$208:$Q$227,'7º Trim'!$C$208:$C$227,'Custos Totais Incorridos'!$F90)</f>
        <v>0</v>
      </c>
      <c r="O90" s="166">
        <f>+SUMIFS('8º Trim'!$Q$208:$Q$227,'8º Trim'!$C$208:$C$227,'Custos Totais Incorridos'!$F90)</f>
        <v>0</v>
      </c>
      <c r="P90" s="166">
        <f>+SUMIFS('9º Trim'!$Q$208:$Q$227,'9º Trim'!$C$208:$C$227,'Custos Totais Incorridos'!$F90)</f>
        <v>0</v>
      </c>
      <c r="Q90" s="166">
        <f t="shared" si="15"/>
        <v>0</v>
      </c>
      <c r="R90" s="168"/>
      <c r="S90" s="167">
        <f t="shared" si="16"/>
        <v>0</v>
      </c>
      <c r="T90" s="6"/>
      <c r="U90" s="197">
        <f t="shared" si="11"/>
        <v>0</v>
      </c>
      <c r="V90" s="88">
        <f t="shared" si="17"/>
        <v>0</v>
      </c>
      <c r="W90" s="6"/>
    </row>
    <row r="91" spans="3:23">
      <c r="C91" s="6" t="str">
        <f t="shared" si="9"/>
        <v>N</v>
      </c>
      <c r="D91" s="6"/>
      <c r="E91" s="44" t="str">
        <f t="shared" si="18"/>
        <v>e) Despesas com a demonstração, promoção e divulgação dos resultados do projeto</v>
      </c>
      <c r="F91" s="47">
        <f t="shared" si="10"/>
        <v>0</v>
      </c>
      <c r="G91" s="48">
        <f t="shared" si="10"/>
        <v>0</v>
      </c>
      <c r="H91" s="166">
        <f>+SUMIFS('1º Trim'!$Q$208:$Q$227,'1º Trim'!$C$208:$C$227,'Custos Totais Incorridos'!$F91)</f>
        <v>0</v>
      </c>
      <c r="I91" s="166">
        <f>+SUMIFS('2º Trim'!$Q$208:$Q$227,'2º Trim'!$C$208:$C$227,'Custos Totais Incorridos'!$F91)</f>
        <v>0</v>
      </c>
      <c r="J91" s="166">
        <f>+SUMIFS('3º Trim'!$Q$208:$Q$227,'3º Trim'!$C$208:$C$227,'Custos Totais Incorridos'!$F91)</f>
        <v>0</v>
      </c>
      <c r="K91" s="166">
        <f>+SUMIFS('4º Trim'!$Q$208:$Q$227,'4º Trim'!$C$208:$C$227,'Custos Totais Incorridos'!$F91)</f>
        <v>0</v>
      </c>
      <c r="L91" s="166">
        <f>+SUMIFS('5º Trim'!$Q$208:$Q$227,'5º Trim'!$C$208:$C$227,'Custos Totais Incorridos'!$F91)</f>
        <v>0</v>
      </c>
      <c r="M91" s="166">
        <f>+SUMIFS('6º Trim'!$Q$208:$Q$227,'6º Trim'!$C$208:$C$227,'Custos Totais Incorridos'!$F91)</f>
        <v>0</v>
      </c>
      <c r="N91" s="166">
        <f>+SUMIFS('7º Trim'!$Q$208:$Q$227,'7º Trim'!$C$208:$C$227,'Custos Totais Incorridos'!$F91)</f>
        <v>0</v>
      </c>
      <c r="O91" s="166">
        <f>+SUMIFS('8º Trim'!$Q$208:$Q$227,'8º Trim'!$C$208:$C$227,'Custos Totais Incorridos'!$F91)</f>
        <v>0</v>
      </c>
      <c r="P91" s="166">
        <f>+SUMIFS('9º Trim'!$Q$208:$Q$227,'9º Trim'!$C$208:$C$227,'Custos Totais Incorridos'!$F91)</f>
        <v>0</v>
      </c>
      <c r="Q91" s="166">
        <f t="shared" si="15"/>
        <v>0</v>
      </c>
      <c r="R91" s="168"/>
      <c r="S91" s="167">
        <f t="shared" si="16"/>
        <v>0</v>
      </c>
      <c r="T91" s="6"/>
      <c r="U91" s="197">
        <f t="shared" si="11"/>
        <v>0</v>
      </c>
      <c r="V91" s="88">
        <f t="shared" si="17"/>
        <v>0</v>
      </c>
      <c r="W91" s="6"/>
    </row>
    <row r="92" spans="3:23">
      <c r="C92" s="6" t="str">
        <f t="shared" si="9"/>
        <v>N</v>
      </c>
      <c r="D92" s="6"/>
      <c r="E92" s="44" t="str">
        <f t="shared" si="18"/>
        <v>e) Despesas com a demonstração, promoção e divulgação dos resultados do projeto</v>
      </c>
      <c r="F92" s="47">
        <f t="shared" si="10"/>
        <v>0</v>
      </c>
      <c r="G92" s="48">
        <f t="shared" si="10"/>
        <v>0</v>
      </c>
      <c r="H92" s="166">
        <f>+SUMIFS('1º Trim'!$Q$208:$Q$227,'1º Trim'!$C$208:$C$227,'Custos Totais Incorridos'!$F92)</f>
        <v>0</v>
      </c>
      <c r="I92" s="166">
        <f>+SUMIFS('2º Trim'!$Q$208:$Q$227,'2º Trim'!$C$208:$C$227,'Custos Totais Incorridos'!$F92)</f>
        <v>0</v>
      </c>
      <c r="J92" s="166">
        <f>+SUMIFS('3º Trim'!$Q$208:$Q$227,'3º Trim'!$C$208:$C$227,'Custos Totais Incorridos'!$F92)</f>
        <v>0</v>
      </c>
      <c r="K92" s="166">
        <f>+SUMIFS('4º Trim'!$Q$208:$Q$227,'4º Trim'!$C$208:$C$227,'Custos Totais Incorridos'!$F92)</f>
        <v>0</v>
      </c>
      <c r="L92" s="166">
        <f>+SUMIFS('5º Trim'!$Q$208:$Q$227,'5º Trim'!$C$208:$C$227,'Custos Totais Incorridos'!$F92)</f>
        <v>0</v>
      </c>
      <c r="M92" s="166">
        <f>+SUMIFS('6º Trim'!$Q$208:$Q$227,'6º Trim'!$C$208:$C$227,'Custos Totais Incorridos'!$F92)</f>
        <v>0</v>
      </c>
      <c r="N92" s="166">
        <f>+SUMIFS('7º Trim'!$Q$208:$Q$227,'7º Trim'!$C$208:$C$227,'Custos Totais Incorridos'!$F92)</f>
        <v>0</v>
      </c>
      <c r="O92" s="166">
        <f>+SUMIFS('8º Trim'!$Q$208:$Q$227,'8º Trim'!$C$208:$C$227,'Custos Totais Incorridos'!$F92)</f>
        <v>0</v>
      </c>
      <c r="P92" s="166">
        <f>+SUMIFS('9º Trim'!$Q$208:$Q$227,'9º Trim'!$C$208:$C$227,'Custos Totais Incorridos'!$F92)</f>
        <v>0</v>
      </c>
      <c r="Q92" s="166">
        <f t="shared" si="15"/>
        <v>0</v>
      </c>
      <c r="R92" s="168"/>
      <c r="S92" s="167">
        <f t="shared" si="16"/>
        <v>0</v>
      </c>
      <c r="T92" s="6"/>
      <c r="U92" s="197">
        <f t="shared" si="11"/>
        <v>0</v>
      </c>
      <c r="V92" s="88">
        <f t="shared" si="17"/>
        <v>0</v>
      </c>
      <c r="W92" s="6"/>
    </row>
    <row r="93" spans="3:23">
      <c r="C93" s="6" t="str">
        <f t="shared" si="9"/>
        <v>N</v>
      </c>
      <c r="D93" s="6"/>
      <c r="E93" s="44" t="str">
        <f t="shared" si="18"/>
        <v>e) Despesas com a demonstração, promoção e divulgação dos resultados do projeto</v>
      </c>
      <c r="F93" s="47">
        <f t="shared" si="10"/>
        <v>0</v>
      </c>
      <c r="G93" s="48">
        <f t="shared" si="10"/>
        <v>0</v>
      </c>
      <c r="H93" s="166">
        <f>+SUMIFS('1º Trim'!$Q$208:$Q$227,'1º Trim'!$C$208:$C$227,'Custos Totais Incorridos'!$F93)</f>
        <v>0</v>
      </c>
      <c r="I93" s="166">
        <f>+SUMIFS('2º Trim'!$Q$208:$Q$227,'2º Trim'!$C$208:$C$227,'Custos Totais Incorridos'!$F93)</f>
        <v>0</v>
      </c>
      <c r="J93" s="166">
        <f>+SUMIFS('3º Trim'!$Q$208:$Q$227,'3º Trim'!$C$208:$C$227,'Custos Totais Incorridos'!$F93)</f>
        <v>0</v>
      </c>
      <c r="K93" s="166">
        <f>+SUMIFS('4º Trim'!$Q$208:$Q$227,'4º Trim'!$C$208:$C$227,'Custos Totais Incorridos'!$F93)</f>
        <v>0</v>
      </c>
      <c r="L93" s="166">
        <f>+SUMIFS('5º Trim'!$Q$208:$Q$227,'5º Trim'!$C$208:$C$227,'Custos Totais Incorridos'!$F93)</f>
        <v>0</v>
      </c>
      <c r="M93" s="166">
        <f>+SUMIFS('6º Trim'!$Q$208:$Q$227,'6º Trim'!$C$208:$C$227,'Custos Totais Incorridos'!$F93)</f>
        <v>0</v>
      </c>
      <c r="N93" s="166">
        <f>+SUMIFS('7º Trim'!$Q$208:$Q$227,'7º Trim'!$C$208:$C$227,'Custos Totais Incorridos'!$F93)</f>
        <v>0</v>
      </c>
      <c r="O93" s="166">
        <f>+SUMIFS('8º Trim'!$Q$208:$Q$227,'8º Trim'!$C$208:$C$227,'Custos Totais Incorridos'!$F93)</f>
        <v>0</v>
      </c>
      <c r="P93" s="166">
        <f>+SUMIFS('9º Trim'!$Q$208:$Q$227,'9º Trim'!$C$208:$C$227,'Custos Totais Incorridos'!$F93)</f>
        <v>0</v>
      </c>
      <c r="Q93" s="166">
        <f t="shared" si="15"/>
        <v>0</v>
      </c>
      <c r="R93" s="168"/>
      <c r="S93" s="167">
        <f t="shared" si="16"/>
        <v>0</v>
      </c>
      <c r="T93" s="6"/>
      <c r="U93" s="197">
        <f t="shared" si="11"/>
        <v>0</v>
      </c>
      <c r="V93" s="88">
        <f t="shared" si="17"/>
        <v>0</v>
      </c>
      <c r="W93" s="6"/>
    </row>
    <row r="94" spans="3:23">
      <c r="C94" s="6" t="str">
        <f t="shared" si="9"/>
        <v>N</v>
      </c>
      <c r="D94" s="6"/>
      <c r="E94" s="44" t="str">
        <f t="shared" si="18"/>
        <v>e) Despesas com a demonstração, promoção e divulgação dos resultados do projeto</v>
      </c>
      <c r="F94" s="47">
        <f t="shared" si="10"/>
        <v>0</v>
      </c>
      <c r="G94" s="48">
        <f t="shared" si="10"/>
        <v>0</v>
      </c>
      <c r="H94" s="166">
        <f>+SUMIFS('1º Trim'!$Q$208:$Q$227,'1º Trim'!$C$208:$C$227,'Custos Totais Incorridos'!$F94)</f>
        <v>0</v>
      </c>
      <c r="I94" s="166">
        <f>+SUMIFS('2º Trim'!$Q$208:$Q$227,'2º Trim'!$C$208:$C$227,'Custos Totais Incorridos'!$F94)</f>
        <v>0</v>
      </c>
      <c r="J94" s="166">
        <f>+SUMIFS('3º Trim'!$Q$208:$Q$227,'3º Trim'!$C$208:$C$227,'Custos Totais Incorridos'!$F94)</f>
        <v>0</v>
      </c>
      <c r="K94" s="166">
        <f>+SUMIFS('4º Trim'!$Q$208:$Q$227,'4º Trim'!$C$208:$C$227,'Custos Totais Incorridos'!$F94)</f>
        <v>0</v>
      </c>
      <c r="L94" s="166">
        <f>+SUMIFS('5º Trim'!$Q$208:$Q$227,'5º Trim'!$C$208:$C$227,'Custos Totais Incorridos'!$F94)</f>
        <v>0</v>
      </c>
      <c r="M94" s="166">
        <f>+SUMIFS('6º Trim'!$Q$208:$Q$227,'6º Trim'!$C$208:$C$227,'Custos Totais Incorridos'!$F94)</f>
        <v>0</v>
      </c>
      <c r="N94" s="166">
        <f>+SUMIFS('7º Trim'!$Q$208:$Q$227,'7º Trim'!$C$208:$C$227,'Custos Totais Incorridos'!$F94)</f>
        <v>0</v>
      </c>
      <c r="O94" s="166">
        <f>+SUMIFS('8º Trim'!$Q$208:$Q$227,'8º Trim'!$C$208:$C$227,'Custos Totais Incorridos'!$F94)</f>
        <v>0</v>
      </c>
      <c r="P94" s="166">
        <f>+SUMIFS('9º Trim'!$Q$208:$Q$227,'9º Trim'!$C$208:$C$227,'Custos Totais Incorridos'!$F94)</f>
        <v>0</v>
      </c>
      <c r="Q94" s="166">
        <f t="shared" si="15"/>
        <v>0</v>
      </c>
      <c r="R94" s="168"/>
      <c r="S94" s="167">
        <f t="shared" si="16"/>
        <v>0</v>
      </c>
      <c r="T94" s="6"/>
      <c r="U94" s="197">
        <f t="shared" si="11"/>
        <v>0</v>
      </c>
      <c r="V94" s="88">
        <f t="shared" si="17"/>
        <v>0</v>
      </c>
      <c r="W94" s="6"/>
    </row>
    <row r="95" spans="3:23">
      <c r="C95" s="6" t="str">
        <f t="shared" si="9"/>
        <v>N</v>
      </c>
      <c r="D95" s="6"/>
      <c r="E95" s="44" t="str">
        <f t="shared" si="18"/>
        <v>e) Despesas com a demonstração, promoção e divulgação dos resultados do projeto</v>
      </c>
      <c r="F95" s="47">
        <f t="shared" si="10"/>
        <v>0</v>
      </c>
      <c r="G95" s="48">
        <f t="shared" si="10"/>
        <v>0</v>
      </c>
      <c r="H95" s="166">
        <f>+SUMIFS('1º Trim'!$Q$208:$Q$227,'1º Trim'!$C$208:$C$227,'Custos Totais Incorridos'!$F95)</f>
        <v>0</v>
      </c>
      <c r="I95" s="166">
        <f>+SUMIFS('2º Trim'!$Q$208:$Q$227,'2º Trim'!$C$208:$C$227,'Custos Totais Incorridos'!$F95)</f>
        <v>0</v>
      </c>
      <c r="J95" s="166">
        <f>+SUMIFS('3º Trim'!$Q$208:$Q$227,'3º Trim'!$C$208:$C$227,'Custos Totais Incorridos'!$F95)</f>
        <v>0</v>
      </c>
      <c r="K95" s="166">
        <f>+SUMIFS('4º Trim'!$Q$208:$Q$227,'4º Trim'!$C$208:$C$227,'Custos Totais Incorridos'!$F95)</f>
        <v>0</v>
      </c>
      <c r="L95" s="166">
        <f>+SUMIFS('5º Trim'!$Q$208:$Q$227,'5º Trim'!$C$208:$C$227,'Custos Totais Incorridos'!$F95)</f>
        <v>0</v>
      </c>
      <c r="M95" s="166">
        <f>+SUMIFS('6º Trim'!$Q$208:$Q$227,'6º Trim'!$C$208:$C$227,'Custos Totais Incorridos'!$F95)</f>
        <v>0</v>
      </c>
      <c r="N95" s="166">
        <f>+SUMIFS('7º Trim'!$Q$208:$Q$227,'7º Trim'!$C$208:$C$227,'Custos Totais Incorridos'!$F95)</f>
        <v>0</v>
      </c>
      <c r="O95" s="166">
        <f>+SUMIFS('8º Trim'!$Q$208:$Q$227,'8º Trim'!$C$208:$C$227,'Custos Totais Incorridos'!$F95)</f>
        <v>0</v>
      </c>
      <c r="P95" s="166">
        <f>+SUMIFS('9º Trim'!$Q$208:$Q$227,'9º Trim'!$C$208:$C$227,'Custos Totais Incorridos'!$F95)</f>
        <v>0</v>
      </c>
      <c r="Q95" s="166">
        <f t="shared" si="15"/>
        <v>0</v>
      </c>
      <c r="R95" s="168"/>
      <c r="S95" s="167">
        <f t="shared" si="16"/>
        <v>0</v>
      </c>
      <c r="T95" s="6"/>
      <c r="U95" s="197">
        <f t="shared" si="11"/>
        <v>0</v>
      </c>
      <c r="V95" s="88">
        <f t="shared" si="17"/>
        <v>0</v>
      </c>
      <c r="W95" s="6"/>
    </row>
    <row r="96" spans="3:23">
      <c r="C96" s="6" t="str">
        <f t="shared" si="9"/>
        <v>N</v>
      </c>
      <c r="D96" s="6"/>
      <c r="E96" s="44" t="str">
        <f t="shared" si="18"/>
        <v>e) Despesas com a demonstração, promoção e divulgação dos resultados do projeto</v>
      </c>
      <c r="F96" s="47">
        <f t="shared" si="10"/>
        <v>0</v>
      </c>
      <c r="G96" s="48">
        <f t="shared" si="10"/>
        <v>0</v>
      </c>
      <c r="H96" s="166">
        <f>+SUMIFS('1º Trim'!$Q$208:$Q$227,'1º Trim'!$C$208:$C$227,'Custos Totais Incorridos'!$F96)</f>
        <v>0</v>
      </c>
      <c r="I96" s="166">
        <f>+SUMIFS('2º Trim'!$Q$208:$Q$227,'2º Trim'!$C$208:$C$227,'Custos Totais Incorridos'!$F96)</f>
        <v>0</v>
      </c>
      <c r="J96" s="166">
        <f>+SUMIFS('3º Trim'!$Q$208:$Q$227,'3º Trim'!$C$208:$C$227,'Custos Totais Incorridos'!$F96)</f>
        <v>0</v>
      </c>
      <c r="K96" s="166">
        <f>+SUMIFS('4º Trim'!$Q$208:$Q$227,'4º Trim'!$C$208:$C$227,'Custos Totais Incorridos'!$F96)</f>
        <v>0</v>
      </c>
      <c r="L96" s="166">
        <f>+SUMIFS('5º Trim'!$Q$208:$Q$227,'5º Trim'!$C$208:$C$227,'Custos Totais Incorridos'!$F96)</f>
        <v>0</v>
      </c>
      <c r="M96" s="166">
        <f>+SUMIFS('6º Trim'!$Q$208:$Q$227,'6º Trim'!$C$208:$C$227,'Custos Totais Incorridos'!$F96)</f>
        <v>0</v>
      </c>
      <c r="N96" s="166">
        <f>+SUMIFS('7º Trim'!$Q$208:$Q$227,'7º Trim'!$C$208:$C$227,'Custos Totais Incorridos'!$F96)</f>
        <v>0</v>
      </c>
      <c r="O96" s="166">
        <f>+SUMIFS('8º Trim'!$Q$208:$Q$227,'8º Trim'!$C$208:$C$227,'Custos Totais Incorridos'!$F96)</f>
        <v>0</v>
      </c>
      <c r="P96" s="166">
        <f>+SUMIFS('9º Trim'!$Q$208:$Q$227,'9º Trim'!$C$208:$C$227,'Custos Totais Incorridos'!$F96)</f>
        <v>0</v>
      </c>
      <c r="Q96" s="166">
        <f t="shared" si="15"/>
        <v>0</v>
      </c>
      <c r="R96" s="168"/>
      <c r="S96" s="167">
        <f t="shared" si="16"/>
        <v>0</v>
      </c>
      <c r="T96" s="6"/>
      <c r="U96" s="197">
        <f t="shared" si="11"/>
        <v>0</v>
      </c>
      <c r="V96" s="88">
        <f t="shared" si="17"/>
        <v>0</v>
      </c>
      <c r="W96" s="6"/>
    </row>
    <row r="97" spans="3:23">
      <c r="C97" s="6" t="str">
        <f t="shared" si="9"/>
        <v>N</v>
      </c>
      <c r="D97" s="6"/>
      <c r="E97" s="44" t="str">
        <f t="shared" si="18"/>
        <v>e) Despesas com a demonstração, promoção e divulgação dos resultados do projeto</v>
      </c>
      <c r="F97" s="47">
        <f t="shared" si="10"/>
        <v>0</v>
      </c>
      <c r="G97" s="48">
        <f t="shared" si="10"/>
        <v>0</v>
      </c>
      <c r="H97" s="166">
        <f>+SUMIFS('1º Trim'!$Q$208:$Q$227,'1º Trim'!$C$208:$C$227,'Custos Totais Incorridos'!$F97)</f>
        <v>0</v>
      </c>
      <c r="I97" s="166">
        <f>+SUMIFS('2º Trim'!$Q$208:$Q$227,'2º Trim'!$C$208:$C$227,'Custos Totais Incorridos'!$F97)</f>
        <v>0</v>
      </c>
      <c r="J97" s="166">
        <f>+SUMIFS('3º Trim'!$Q$208:$Q$227,'3º Trim'!$C$208:$C$227,'Custos Totais Incorridos'!$F97)</f>
        <v>0</v>
      </c>
      <c r="K97" s="166">
        <f>+SUMIFS('4º Trim'!$Q$208:$Q$227,'4º Trim'!$C$208:$C$227,'Custos Totais Incorridos'!$F97)</f>
        <v>0</v>
      </c>
      <c r="L97" s="166">
        <f>+SUMIFS('5º Trim'!$Q$208:$Q$227,'5º Trim'!$C$208:$C$227,'Custos Totais Incorridos'!$F97)</f>
        <v>0</v>
      </c>
      <c r="M97" s="166">
        <f>+SUMIFS('6º Trim'!$Q$208:$Q$227,'6º Trim'!$C$208:$C$227,'Custos Totais Incorridos'!$F97)</f>
        <v>0</v>
      </c>
      <c r="N97" s="166">
        <f>+SUMIFS('7º Trim'!$Q$208:$Q$227,'7º Trim'!$C$208:$C$227,'Custos Totais Incorridos'!$F97)</f>
        <v>0</v>
      </c>
      <c r="O97" s="166">
        <f>+SUMIFS('8º Trim'!$Q$208:$Q$227,'8º Trim'!$C$208:$C$227,'Custos Totais Incorridos'!$F97)</f>
        <v>0</v>
      </c>
      <c r="P97" s="166">
        <f>+SUMIFS('9º Trim'!$Q$208:$Q$227,'9º Trim'!$C$208:$C$227,'Custos Totais Incorridos'!$F97)</f>
        <v>0</v>
      </c>
      <c r="Q97" s="166">
        <f t="shared" si="15"/>
        <v>0</v>
      </c>
      <c r="R97" s="168"/>
      <c r="S97" s="167">
        <f t="shared" si="16"/>
        <v>0</v>
      </c>
      <c r="T97" s="6"/>
      <c r="U97" s="197">
        <f t="shared" si="11"/>
        <v>0</v>
      </c>
      <c r="V97" s="88">
        <f t="shared" si="17"/>
        <v>0</v>
      </c>
      <c r="W97" s="6"/>
    </row>
    <row r="98" spans="3:23">
      <c r="C98" s="6" t="str">
        <f t="shared" si="9"/>
        <v>N</v>
      </c>
      <c r="D98" s="6"/>
      <c r="E98" s="44" t="str">
        <f t="shared" si="18"/>
        <v>e) Despesas com a demonstração, promoção e divulgação dos resultados do projeto</v>
      </c>
      <c r="F98" s="47">
        <f t="shared" si="10"/>
        <v>0</v>
      </c>
      <c r="G98" s="48">
        <f t="shared" si="10"/>
        <v>0</v>
      </c>
      <c r="H98" s="166">
        <f>+SUMIFS('1º Trim'!$Q$208:$Q$227,'1º Trim'!$C$208:$C$227,'Custos Totais Incorridos'!$F98)</f>
        <v>0</v>
      </c>
      <c r="I98" s="166">
        <f>+SUMIFS('2º Trim'!$Q$208:$Q$227,'2º Trim'!$C$208:$C$227,'Custos Totais Incorridos'!$F98)</f>
        <v>0</v>
      </c>
      <c r="J98" s="166">
        <f>+SUMIFS('3º Trim'!$Q$208:$Q$227,'3º Trim'!$C$208:$C$227,'Custos Totais Incorridos'!$F98)</f>
        <v>0</v>
      </c>
      <c r="K98" s="166">
        <f>+SUMIFS('4º Trim'!$Q$208:$Q$227,'4º Trim'!$C$208:$C$227,'Custos Totais Incorridos'!$F98)</f>
        <v>0</v>
      </c>
      <c r="L98" s="166">
        <f>+SUMIFS('5º Trim'!$Q$208:$Q$227,'5º Trim'!$C$208:$C$227,'Custos Totais Incorridos'!$F98)</f>
        <v>0</v>
      </c>
      <c r="M98" s="166">
        <f>+SUMIFS('6º Trim'!$Q$208:$Q$227,'6º Trim'!$C$208:$C$227,'Custos Totais Incorridos'!$F98)</f>
        <v>0</v>
      </c>
      <c r="N98" s="166">
        <f>+SUMIFS('7º Trim'!$Q$208:$Q$227,'7º Trim'!$C$208:$C$227,'Custos Totais Incorridos'!$F98)</f>
        <v>0</v>
      </c>
      <c r="O98" s="166">
        <f>+SUMIFS('8º Trim'!$Q$208:$Q$227,'8º Trim'!$C$208:$C$227,'Custos Totais Incorridos'!$F98)</f>
        <v>0</v>
      </c>
      <c r="P98" s="166">
        <f>+SUMIFS('9º Trim'!$Q$208:$Q$227,'9º Trim'!$C$208:$C$227,'Custos Totais Incorridos'!$F98)</f>
        <v>0</v>
      </c>
      <c r="Q98" s="166">
        <f t="shared" si="15"/>
        <v>0</v>
      </c>
      <c r="R98" s="168"/>
      <c r="S98" s="167">
        <f t="shared" si="16"/>
        <v>0</v>
      </c>
      <c r="T98" s="6"/>
      <c r="U98" s="197">
        <f t="shared" si="11"/>
        <v>0</v>
      </c>
      <c r="V98" s="88">
        <f t="shared" si="17"/>
        <v>0</v>
      </c>
      <c r="W98" s="6"/>
    </row>
    <row r="99" spans="3:23">
      <c r="C99" s="6" t="str">
        <f t="shared" si="9"/>
        <v>N</v>
      </c>
      <c r="D99" s="6"/>
      <c r="E99" s="44" t="str">
        <f t="shared" si="18"/>
        <v>e) Despesas com a demonstração, promoção e divulgação dos resultados do projeto</v>
      </c>
      <c r="F99" s="47">
        <f t="shared" si="10"/>
        <v>0</v>
      </c>
      <c r="G99" s="48">
        <f t="shared" si="10"/>
        <v>0</v>
      </c>
      <c r="H99" s="166">
        <f>+SUMIFS('1º Trim'!$Q$208:$Q$227,'1º Trim'!$C$208:$C$227,'Custos Totais Incorridos'!$F99)</f>
        <v>0</v>
      </c>
      <c r="I99" s="166">
        <f>+SUMIFS('2º Trim'!$Q$208:$Q$227,'2º Trim'!$C$208:$C$227,'Custos Totais Incorridos'!$F99)</f>
        <v>0</v>
      </c>
      <c r="J99" s="166">
        <f>+SUMIFS('3º Trim'!$Q$208:$Q$227,'3º Trim'!$C$208:$C$227,'Custos Totais Incorridos'!$F99)</f>
        <v>0</v>
      </c>
      <c r="K99" s="166">
        <f>+SUMIFS('4º Trim'!$Q$208:$Q$227,'4º Trim'!$C$208:$C$227,'Custos Totais Incorridos'!$F99)</f>
        <v>0</v>
      </c>
      <c r="L99" s="166">
        <f>+SUMIFS('5º Trim'!$Q$208:$Q$227,'5º Trim'!$C$208:$C$227,'Custos Totais Incorridos'!$F99)</f>
        <v>0</v>
      </c>
      <c r="M99" s="166">
        <f>+SUMIFS('6º Trim'!$Q$208:$Q$227,'6º Trim'!$C$208:$C$227,'Custos Totais Incorridos'!$F99)</f>
        <v>0</v>
      </c>
      <c r="N99" s="166">
        <f>+SUMIFS('7º Trim'!$Q$208:$Q$227,'7º Trim'!$C$208:$C$227,'Custos Totais Incorridos'!$F99)</f>
        <v>0</v>
      </c>
      <c r="O99" s="166">
        <f>+SUMIFS('8º Trim'!$Q$208:$Q$227,'8º Trim'!$C$208:$C$227,'Custos Totais Incorridos'!$F99)</f>
        <v>0</v>
      </c>
      <c r="P99" s="166">
        <f>+SUMIFS('9º Trim'!$Q$208:$Q$227,'9º Trim'!$C$208:$C$227,'Custos Totais Incorridos'!$F99)</f>
        <v>0</v>
      </c>
      <c r="Q99" s="166">
        <f t="shared" si="15"/>
        <v>0</v>
      </c>
      <c r="R99" s="168"/>
      <c r="S99" s="167">
        <f t="shared" si="16"/>
        <v>0</v>
      </c>
      <c r="T99" s="6"/>
      <c r="U99" s="197">
        <f t="shared" si="11"/>
        <v>0</v>
      </c>
      <c r="V99" s="88">
        <f t="shared" si="17"/>
        <v>0</v>
      </c>
      <c r="W99" s="6"/>
    </row>
    <row r="100" spans="3:23" ht="39">
      <c r="C100" s="6" t="str">
        <f t="shared" si="9"/>
        <v>S</v>
      </c>
      <c r="D100" s="6"/>
      <c r="E100" s="81" t="s">
        <v>61</v>
      </c>
      <c r="F100" s="47">
        <f t="shared" si="10"/>
        <v>0</v>
      </c>
      <c r="G100" s="48">
        <f t="shared" si="10"/>
        <v>0</v>
      </c>
      <c r="H100" s="166">
        <f>+SUMIFS('1º Trim'!$Q$236:$Q$255,'1º Trim'!$C$236:$C$255,'Custos Totais Incorridos'!$F100)</f>
        <v>0</v>
      </c>
      <c r="I100" s="166">
        <f>+SUMIFS('2º Trim'!$Q$236:$Q$255,'2º Trim'!$C$236:$C$255,'Custos Totais Incorridos'!$F100)</f>
        <v>0</v>
      </c>
      <c r="J100" s="166">
        <f>+SUMIFS('3º Trim'!$Q$236:$Q$255,'3º Trim'!$C$236:$C$255,'Custos Totais Incorridos'!$F100)</f>
        <v>0</v>
      </c>
      <c r="K100" s="166">
        <f>+SUMIFS('4º Trim'!$Q$236:$Q$255,'4º Trim'!$C$236:$C$255,'Custos Totais Incorridos'!$F100)</f>
        <v>0</v>
      </c>
      <c r="L100" s="166">
        <f>+SUMIFS('5º Trim'!$Q$236:$Q$255,'5º Trim'!$C$236:$C$255,'Custos Totais Incorridos'!$F100)</f>
        <v>0</v>
      </c>
      <c r="M100" s="166">
        <f>+SUMIFS('6º Trim'!$Q$236:$Q$255,'6º Trim'!$C$236:$C$255,'Custos Totais Incorridos'!$F100)</f>
        <v>0</v>
      </c>
      <c r="N100" s="166">
        <f>+SUMIFS('7º Trim'!$Q$236:$Q$255,'7º Trim'!$C$236:$C$255,'Custos Totais Incorridos'!$F100)</f>
        <v>0</v>
      </c>
      <c r="O100" s="166">
        <f>+SUMIFS('8º Trim'!$Q$236:$Q$255,'8º Trim'!$C$236:$C$255,'Custos Totais Incorridos'!$F100)</f>
        <v>0</v>
      </c>
      <c r="P100" s="166">
        <f>+SUMIFS('9º Trim'!$Q$236:$Q$255,'9º Trim'!$C$236:$C$255,'Custos Totais Incorridos'!$F100)</f>
        <v>0</v>
      </c>
      <c r="Q100" s="166">
        <f t="shared" si="15"/>
        <v>0</v>
      </c>
      <c r="R100" s="168"/>
      <c r="S100" s="167">
        <f t="shared" si="16"/>
        <v>0</v>
      </c>
      <c r="T100" s="6"/>
      <c r="U100" s="197">
        <f t="shared" si="11"/>
        <v>0</v>
      </c>
      <c r="V100" s="88">
        <f t="shared" si="17"/>
        <v>0</v>
      </c>
      <c r="W100" s="6"/>
    </row>
    <row r="101" spans="3:23">
      <c r="C101" s="6" t="str">
        <f t="shared" ref="C101:C147" si="19">+C85</f>
        <v>N</v>
      </c>
      <c r="D101" s="6"/>
      <c r="E101" s="44" t="s">
        <v>61</v>
      </c>
      <c r="F101" s="47">
        <f t="shared" ref="F101:G147" si="20">+F85</f>
        <v>0</v>
      </c>
      <c r="G101" s="48">
        <f t="shared" si="20"/>
        <v>0</v>
      </c>
      <c r="H101" s="166">
        <f>+SUMIFS('1º Trim'!$Q$236:$Q$255,'1º Trim'!$C$236:$C$255,'Custos Totais Incorridos'!$F101)</f>
        <v>0</v>
      </c>
      <c r="I101" s="166">
        <f>+SUMIFS('2º Trim'!$Q$236:$Q$255,'2º Trim'!$C$236:$C$255,'Custos Totais Incorridos'!$F101)</f>
        <v>0</v>
      </c>
      <c r="J101" s="166">
        <f>+SUMIFS('3º Trim'!$Q$236:$Q$255,'3º Trim'!$C$236:$C$255,'Custos Totais Incorridos'!$F101)</f>
        <v>0</v>
      </c>
      <c r="K101" s="166">
        <f>+SUMIFS('4º Trim'!$Q$236:$Q$255,'4º Trim'!$C$236:$C$255,'Custos Totais Incorridos'!$F101)</f>
        <v>0</v>
      </c>
      <c r="L101" s="166">
        <f>+SUMIFS('5º Trim'!$Q$236:$Q$255,'5º Trim'!$C$236:$C$255,'Custos Totais Incorridos'!$F101)</f>
        <v>0</v>
      </c>
      <c r="M101" s="166">
        <f>+SUMIFS('6º Trim'!$Q$236:$Q$255,'6º Trim'!$C$236:$C$255,'Custos Totais Incorridos'!$F101)</f>
        <v>0</v>
      </c>
      <c r="N101" s="166">
        <f>+SUMIFS('7º Trim'!$Q$236:$Q$255,'7º Trim'!$C$236:$C$255,'Custos Totais Incorridos'!$F101)</f>
        <v>0</v>
      </c>
      <c r="O101" s="166">
        <f>+SUMIFS('8º Trim'!$Q$236:$Q$255,'8º Trim'!$C$236:$C$255,'Custos Totais Incorridos'!$F101)</f>
        <v>0</v>
      </c>
      <c r="P101" s="166">
        <f>+SUMIFS('9º Trim'!$Q$236:$Q$255,'9º Trim'!$C$236:$C$255,'Custos Totais Incorridos'!$F101)</f>
        <v>0</v>
      </c>
      <c r="Q101" s="166">
        <f t="shared" si="15"/>
        <v>0</v>
      </c>
      <c r="R101" s="168"/>
      <c r="S101" s="167">
        <f t="shared" si="16"/>
        <v>0</v>
      </c>
      <c r="T101" s="6"/>
      <c r="U101" s="197">
        <f t="shared" ref="U101:U147" si="21">+U85</f>
        <v>0</v>
      </c>
      <c r="V101" s="88">
        <f t="shared" si="17"/>
        <v>0</v>
      </c>
      <c r="W101" s="6"/>
    </row>
    <row r="102" spans="3:23">
      <c r="C102" s="6" t="str">
        <f t="shared" si="19"/>
        <v>N</v>
      </c>
      <c r="D102" s="6"/>
      <c r="E102" s="44" t="str">
        <f t="shared" ref="E102:E115" si="22">+E101</f>
        <v>f) Aquisição de outros bens e serviços relacionados diretamente com a execução do projeto</v>
      </c>
      <c r="F102" s="47">
        <f t="shared" si="20"/>
        <v>0</v>
      </c>
      <c r="G102" s="48">
        <f t="shared" si="20"/>
        <v>0</v>
      </c>
      <c r="H102" s="166">
        <f>+SUMIFS('1º Trim'!$Q$236:$Q$255,'1º Trim'!$C$236:$C$255,'Custos Totais Incorridos'!$F102)</f>
        <v>0</v>
      </c>
      <c r="I102" s="166">
        <f>+SUMIFS('2º Trim'!$Q$236:$Q$255,'2º Trim'!$C$236:$C$255,'Custos Totais Incorridos'!$F102)</f>
        <v>0</v>
      </c>
      <c r="J102" s="166">
        <f>+SUMIFS('3º Trim'!$Q$236:$Q$255,'3º Trim'!$C$236:$C$255,'Custos Totais Incorridos'!$F102)</f>
        <v>0</v>
      </c>
      <c r="K102" s="166">
        <f>+SUMIFS('4º Trim'!$Q$236:$Q$255,'4º Trim'!$C$236:$C$255,'Custos Totais Incorridos'!$F102)</f>
        <v>0</v>
      </c>
      <c r="L102" s="166">
        <f>+SUMIFS('5º Trim'!$Q$236:$Q$255,'5º Trim'!$C$236:$C$255,'Custos Totais Incorridos'!$F102)</f>
        <v>0</v>
      </c>
      <c r="M102" s="166">
        <f>+SUMIFS('6º Trim'!$Q$236:$Q$255,'6º Trim'!$C$236:$C$255,'Custos Totais Incorridos'!$F102)</f>
        <v>0</v>
      </c>
      <c r="N102" s="166">
        <f>+SUMIFS('7º Trim'!$Q$236:$Q$255,'7º Trim'!$C$236:$C$255,'Custos Totais Incorridos'!$F102)</f>
        <v>0</v>
      </c>
      <c r="O102" s="166">
        <f>+SUMIFS('8º Trim'!$Q$236:$Q$255,'8º Trim'!$C$236:$C$255,'Custos Totais Incorridos'!$F102)</f>
        <v>0</v>
      </c>
      <c r="P102" s="166">
        <f>+SUMIFS('9º Trim'!$Q$236:$Q$255,'9º Trim'!$C$236:$C$255,'Custos Totais Incorridos'!$F102)</f>
        <v>0</v>
      </c>
      <c r="Q102" s="166">
        <f t="shared" si="15"/>
        <v>0</v>
      </c>
      <c r="R102" s="168"/>
      <c r="S102" s="167">
        <f t="shared" si="16"/>
        <v>0</v>
      </c>
      <c r="T102" s="6"/>
      <c r="U102" s="197">
        <f t="shared" si="21"/>
        <v>0</v>
      </c>
      <c r="V102" s="88">
        <f t="shared" si="17"/>
        <v>0</v>
      </c>
      <c r="W102" s="6"/>
    </row>
    <row r="103" spans="3:23">
      <c r="C103" s="6" t="str">
        <f t="shared" si="19"/>
        <v>N</v>
      </c>
      <c r="D103" s="6"/>
      <c r="E103" s="44" t="str">
        <f t="shared" si="22"/>
        <v>f) Aquisição de outros bens e serviços relacionados diretamente com a execução do projeto</v>
      </c>
      <c r="F103" s="47">
        <f t="shared" si="20"/>
        <v>0</v>
      </c>
      <c r="G103" s="48">
        <f t="shared" si="20"/>
        <v>0</v>
      </c>
      <c r="H103" s="166">
        <f>+SUMIFS('1º Trim'!$Q$236:$Q$255,'1º Trim'!$C$236:$C$255,'Custos Totais Incorridos'!$F103)</f>
        <v>0</v>
      </c>
      <c r="I103" s="166">
        <f>+SUMIFS('2º Trim'!$Q$236:$Q$255,'2º Trim'!$C$236:$C$255,'Custos Totais Incorridos'!$F103)</f>
        <v>0</v>
      </c>
      <c r="J103" s="166">
        <f>+SUMIFS('3º Trim'!$Q$236:$Q$255,'3º Trim'!$C$236:$C$255,'Custos Totais Incorridos'!$F103)</f>
        <v>0</v>
      </c>
      <c r="K103" s="166">
        <f>+SUMIFS('4º Trim'!$Q$236:$Q$255,'4º Trim'!$C$236:$C$255,'Custos Totais Incorridos'!$F103)</f>
        <v>0</v>
      </c>
      <c r="L103" s="166">
        <f>+SUMIFS('5º Trim'!$Q$236:$Q$255,'5º Trim'!$C$236:$C$255,'Custos Totais Incorridos'!$F103)</f>
        <v>0</v>
      </c>
      <c r="M103" s="166">
        <f>+SUMIFS('6º Trim'!$Q$236:$Q$255,'6º Trim'!$C$236:$C$255,'Custos Totais Incorridos'!$F103)</f>
        <v>0</v>
      </c>
      <c r="N103" s="166">
        <f>+SUMIFS('7º Trim'!$Q$236:$Q$255,'7º Trim'!$C$236:$C$255,'Custos Totais Incorridos'!$F103)</f>
        <v>0</v>
      </c>
      <c r="O103" s="166">
        <f>+SUMIFS('8º Trim'!$Q$236:$Q$255,'8º Trim'!$C$236:$C$255,'Custos Totais Incorridos'!$F103)</f>
        <v>0</v>
      </c>
      <c r="P103" s="166">
        <f>+SUMIFS('9º Trim'!$Q$236:$Q$255,'9º Trim'!$C$236:$C$255,'Custos Totais Incorridos'!$F103)</f>
        <v>0</v>
      </c>
      <c r="Q103" s="166">
        <f t="shared" si="15"/>
        <v>0</v>
      </c>
      <c r="R103" s="168"/>
      <c r="S103" s="167">
        <f t="shared" si="16"/>
        <v>0</v>
      </c>
      <c r="T103" s="6"/>
      <c r="U103" s="197">
        <f t="shared" si="21"/>
        <v>0</v>
      </c>
      <c r="V103" s="88">
        <f t="shared" si="17"/>
        <v>0</v>
      </c>
      <c r="W103" s="6"/>
    </row>
    <row r="104" spans="3:23">
      <c r="C104" s="6" t="str">
        <f t="shared" si="19"/>
        <v>N</v>
      </c>
      <c r="D104" s="6"/>
      <c r="E104" s="44" t="str">
        <f t="shared" si="22"/>
        <v>f) Aquisição de outros bens e serviços relacionados diretamente com a execução do projeto</v>
      </c>
      <c r="F104" s="47">
        <f t="shared" si="20"/>
        <v>0</v>
      </c>
      <c r="G104" s="48">
        <f t="shared" si="20"/>
        <v>0</v>
      </c>
      <c r="H104" s="166">
        <f>+SUMIFS('1º Trim'!$Q$236:$Q$255,'1º Trim'!$C$236:$C$255,'Custos Totais Incorridos'!$F104)</f>
        <v>0</v>
      </c>
      <c r="I104" s="166">
        <f>+SUMIFS('2º Trim'!$Q$236:$Q$255,'2º Trim'!$C$236:$C$255,'Custos Totais Incorridos'!$F104)</f>
        <v>0</v>
      </c>
      <c r="J104" s="166">
        <f>+SUMIFS('3º Trim'!$Q$236:$Q$255,'3º Trim'!$C$236:$C$255,'Custos Totais Incorridos'!$F104)</f>
        <v>0</v>
      </c>
      <c r="K104" s="166">
        <f>+SUMIFS('4º Trim'!$Q$236:$Q$255,'4º Trim'!$C$236:$C$255,'Custos Totais Incorridos'!$F104)</f>
        <v>0</v>
      </c>
      <c r="L104" s="166">
        <f>+SUMIFS('5º Trim'!$Q$236:$Q$255,'5º Trim'!$C$236:$C$255,'Custos Totais Incorridos'!$F104)</f>
        <v>0</v>
      </c>
      <c r="M104" s="166">
        <f>+SUMIFS('6º Trim'!$Q$236:$Q$255,'6º Trim'!$C$236:$C$255,'Custos Totais Incorridos'!$F104)</f>
        <v>0</v>
      </c>
      <c r="N104" s="166">
        <f>+SUMIFS('7º Trim'!$Q$236:$Q$255,'7º Trim'!$C$236:$C$255,'Custos Totais Incorridos'!$F104)</f>
        <v>0</v>
      </c>
      <c r="O104" s="166">
        <f>+SUMIFS('8º Trim'!$Q$236:$Q$255,'8º Trim'!$C$236:$C$255,'Custos Totais Incorridos'!$F104)</f>
        <v>0</v>
      </c>
      <c r="P104" s="166">
        <f>+SUMIFS('9º Trim'!$Q$236:$Q$255,'9º Trim'!$C$236:$C$255,'Custos Totais Incorridos'!$F104)</f>
        <v>0</v>
      </c>
      <c r="Q104" s="166">
        <f t="shared" si="15"/>
        <v>0</v>
      </c>
      <c r="R104" s="168"/>
      <c r="S104" s="167">
        <f t="shared" si="16"/>
        <v>0</v>
      </c>
      <c r="T104" s="6"/>
      <c r="U104" s="197">
        <f t="shared" si="21"/>
        <v>0</v>
      </c>
      <c r="V104" s="88">
        <f t="shared" si="17"/>
        <v>0</v>
      </c>
      <c r="W104" s="6"/>
    </row>
    <row r="105" spans="3:23">
      <c r="C105" s="6" t="str">
        <f t="shared" si="19"/>
        <v>N</v>
      </c>
      <c r="D105" s="6"/>
      <c r="E105" s="44" t="str">
        <f t="shared" si="22"/>
        <v>f) Aquisição de outros bens e serviços relacionados diretamente com a execução do projeto</v>
      </c>
      <c r="F105" s="47">
        <f t="shared" si="20"/>
        <v>0</v>
      </c>
      <c r="G105" s="48">
        <f t="shared" si="20"/>
        <v>0</v>
      </c>
      <c r="H105" s="166">
        <f>+SUMIFS('1º Trim'!$Q$236:$Q$255,'1º Trim'!$C$236:$C$255,'Custos Totais Incorridos'!$F105)</f>
        <v>0</v>
      </c>
      <c r="I105" s="166">
        <f>+SUMIFS('2º Trim'!$Q$236:$Q$255,'2º Trim'!$C$236:$C$255,'Custos Totais Incorridos'!$F105)</f>
        <v>0</v>
      </c>
      <c r="J105" s="166">
        <f>+SUMIFS('3º Trim'!$Q$236:$Q$255,'3º Trim'!$C$236:$C$255,'Custos Totais Incorridos'!$F105)</f>
        <v>0</v>
      </c>
      <c r="K105" s="166">
        <f>+SUMIFS('4º Trim'!$Q$236:$Q$255,'4º Trim'!$C$236:$C$255,'Custos Totais Incorridos'!$F105)</f>
        <v>0</v>
      </c>
      <c r="L105" s="166">
        <f>+SUMIFS('5º Trim'!$Q$236:$Q$255,'5º Trim'!$C$236:$C$255,'Custos Totais Incorridos'!$F105)</f>
        <v>0</v>
      </c>
      <c r="M105" s="166">
        <f>+SUMIFS('6º Trim'!$Q$236:$Q$255,'6º Trim'!$C$236:$C$255,'Custos Totais Incorridos'!$F105)</f>
        <v>0</v>
      </c>
      <c r="N105" s="166">
        <f>+SUMIFS('7º Trim'!$Q$236:$Q$255,'7º Trim'!$C$236:$C$255,'Custos Totais Incorridos'!$F105)</f>
        <v>0</v>
      </c>
      <c r="O105" s="166">
        <f>+SUMIFS('8º Trim'!$Q$236:$Q$255,'8º Trim'!$C$236:$C$255,'Custos Totais Incorridos'!$F105)</f>
        <v>0</v>
      </c>
      <c r="P105" s="166">
        <f>+SUMIFS('9º Trim'!$Q$236:$Q$255,'9º Trim'!$C$236:$C$255,'Custos Totais Incorridos'!$F105)</f>
        <v>0</v>
      </c>
      <c r="Q105" s="166">
        <f t="shared" si="15"/>
        <v>0</v>
      </c>
      <c r="R105" s="168"/>
      <c r="S105" s="167">
        <f t="shared" si="16"/>
        <v>0</v>
      </c>
      <c r="T105" s="6"/>
      <c r="U105" s="197">
        <f t="shared" si="21"/>
        <v>0</v>
      </c>
      <c r="V105" s="88">
        <f t="shared" si="17"/>
        <v>0</v>
      </c>
      <c r="W105" s="6"/>
    </row>
    <row r="106" spans="3:23">
      <c r="C106" s="6" t="str">
        <f t="shared" si="19"/>
        <v>N</v>
      </c>
      <c r="D106" s="6"/>
      <c r="E106" s="44" t="str">
        <f t="shared" si="22"/>
        <v>f) Aquisição de outros bens e serviços relacionados diretamente com a execução do projeto</v>
      </c>
      <c r="F106" s="47">
        <f t="shared" si="20"/>
        <v>0</v>
      </c>
      <c r="G106" s="48">
        <f t="shared" si="20"/>
        <v>0</v>
      </c>
      <c r="H106" s="166">
        <f>+SUMIFS('1º Trim'!$Q$236:$Q$255,'1º Trim'!$C$236:$C$255,'Custos Totais Incorridos'!$F106)</f>
        <v>0</v>
      </c>
      <c r="I106" s="166">
        <f>+SUMIFS('2º Trim'!$Q$236:$Q$255,'2º Trim'!$C$236:$C$255,'Custos Totais Incorridos'!$F106)</f>
        <v>0</v>
      </c>
      <c r="J106" s="166">
        <f>+SUMIFS('3º Trim'!$Q$236:$Q$255,'3º Trim'!$C$236:$C$255,'Custos Totais Incorridos'!$F106)</f>
        <v>0</v>
      </c>
      <c r="K106" s="166">
        <f>+SUMIFS('4º Trim'!$Q$236:$Q$255,'4º Trim'!$C$236:$C$255,'Custos Totais Incorridos'!$F106)</f>
        <v>0</v>
      </c>
      <c r="L106" s="166">
        <f>+SUMIFS('5º Trim'!$Q$236:$Q$255,'5º Trim'!$C$236:$C$255,'Custos Totais Incorridos'!$F106)</f>
        <v>0</v>
      </c>
      <c r="M106" s="166">
        <f>+SUMIFS('6º Trim'!$Q$236:$Q$255,'6º Trim'!$C$236:$C$255,'Custos Totais Incorridos'!$F106)</f>
        <v>0</v>
      </c>
      <c r="N106" s="166">
        <f>+SUMIFS('7º Trim'!$Q$236:$Q$255,'7º Trim'!$C$236:$C$255,'Custos Totais Incorridos'!$F106)</f>
        <v>0</v>
      </c>
      <c r="O106" s="166">
        <f>+SUMIFS('8º Trim'!$Q$236:$Q$255,'8º Trim'!$C$236:$C$255,'Custos Totais Incorridos'!$F106)</f>
        <v>0</v>
      </c>
      <c r="P106" s="166">
        <f>+SUMIFS('9º Trim'!$Q$236:$Q$255,'9º Trim'!$C$236:$C$255,'Custos Totais Incorridos'!$F106)</f>
        <v>0</v>
      </c>
      <c r="Q106" s="166">
        <f t="shared" si="15"/>
        <v>0</v>
      </c>
      <c r="R106" s="168"/>
      <c r="S106" s="167">
        <f t="shared" si="16"/>
        <v>0</v>
      </c>
      <c r="T106" s="6"/>
      <c r="U106" s="197">
        <f t="shared" si="21"/>
        <v>0</v>
      </c>
      <c r="V106" s="88">
        <f t="shared" si="17"/>
        <v>0</v>
      </c>
      <c r="W106" s="6"/>
    </row>
    <row r="107" spans="3:23">
      <c r="C107" s="6" t="str">
        <f t="shared" si="19"/>
        <v>N</v>
      </c>
      <c r="D107" s="6"/>
      <c r="E107" s="44" t="str">
        <f t="shared" si="22"/>
        <v>f) Aquisição de outros bens e serviços relacionados diretamente com a execução do projeto</v>
      </c>
      <c r="F107" s="47">
        <f t="shared" si="20"/>
        <v>0</v>
      </c>
      <c r="G107" s="48">
        <f t="shared" si="20"/>
        <v>0</v>
      </c>
      <c r="H107" s="166">
        <f>+SUMIFS('1º Trim'!$Q$236:$Q$255,'1º Trim'!$C$236:$C$255,'Custos Totais Incorridos'!$F107)</f>
        <v>0</v>
      </c>
      <c r="I107" s="166">
        <f>+SUMIFS('2º Trim'!$Q$236:$Q$255,'2º Trim'!$C$236:$C$255,'Custos Totais Incorridos'!$F107)</f>
        <v>0</v>
      </c>
      <c r="J107" s="166">
        <f>+SUMIFS('3º Trim'!$Q$236:$Q$255,'3º Trim'!$C$236:$C$255,'Custos Totais Incorridos'!$F107)</f>
        <v>0</v>
      </c>
      <c r="K107" s="166">
        <f>+SUMIFS('4º Trim'!$Q$236:$Q$255,'4º Trim'!$C$236:$C$255,'Custos Totais Incorridos'!$F107)</f>
        <v>0</v>
      </c>
      <c r="L107" s="166">
        <f>+SUMIFS('5º Trim'!$Q$236:$Q$255,'5º Trim'!$C$236:$C$255,'Custos Totais Incorridos'!$F107)</f>
        <v>0</v>
      </c>
      <c r="M107" s="166">
        <f>+SUMIFS('6º Trim'!$Q$236:$Q$255,'6º Trim'!$C$236:$C$255,'Custos Totais Incorridos'!$F107)</f>
        <v>0</v>
      </c>
      <c r="N107" s="166">
        <f>+SUMIFS('7º Trim'!$Q$236:$Q$255,'7º Trim'!$C$236:$C$255,'Custos Totais Incorridos'!$F107)</f>
        <v>0</v>
      </c>
      <c r="O107" s="166">
        <f>+SUMIFS('8º Trim'!$Q$236:$Q$255,'8º Trim'!$C$236:$C$255,'Custos Totais Incorridos'!$F107)</f>
        <v>0</v>
      </c>
      <c r="P107" s="166">
        <f>+SUMIFS('9º Trim'!$Q$236:$Q$255,'9º Trim'!$C$236:$C$255,'Custos Totais Incorridos'!$F107)</f>
        <v>0</v>
      </c>
      <c r="Q107" s="166">
        <f t="shared" si="15"/>
        <v>0</v>
      </c>
      <c r="R107" s="168"/>
      <c r="S107" s="167">
        <f t="shared" si="16"/>
        <v>0</v>
      </c>
      <c r="T107" s="6"/>
      <c r="U107" s="197">
        <f t="shared" si="21"/>
        <v>0</v>
      </c>
      <c r="V107" s="88">
        <f t="shared" si="17"/>
        <v>0</v>
      </c>
      <c r="W107" s="6"/>
    </row>
    <row r="108" spans="3:23">
      <c r="C108" s="6" t="str">
        <f t="shared" si="19"/>
        <v>N</v>
      </c>
      <c r="D108" s="6"/>
      <c r="E108" s="44" t="str">
        <f t="shared" si="22"/>
        <v>f) Aquisição de outros bens e serviços relacionados diretamente com a execução do projeto</v>
      </c>
      <c r="F108" s="47">
        <f t="shared" si="20"/>
        <v>0</v>
      </c>
      <c r="G108" s="48">
        <f t="shared" si="20"/>
        <v>0</v>
      </c>
      <c r="H108" s="166">
        <f>+SUMIFS('1º Trim'!$Q$236:$Q$255,'1º Trim'!$C$236:$C$255,'Custos Totais Incorridos'!$F108)</f>
        <v>0</v>
      </c>
      <c r="I108" s="166">
        <f>+SUMIFS('2º Trim'!$Q$236:$Q$255,'2º Trim'!$C$236:$C$255,'Custos Totais Incorridos'!$F108)</f>
        <v>0</v>
      </c>
      <c r="J108" s="166">
        <f>+SUMIFS('3º Trim'!$Q$236:$Q$255,'3º Trim'!$C$236:$C$255,'Custos Totais Incorridos'!$F108)</f>
        <v>0</v>
      </c>
      <c r="K108" s="166">
        <f>+SUMIFS('4º Trim'!$Q$236:$Q$255,'4º Trim'!$C$236:$C$255,'Custos Totais Incorridos'!$F108)</f>
        <v>0</v>
      </c>
      <c r="L108" s="166">
        <f>+SUMIFS('5º Trim'!$Q$236:$Q$255,'5º Trim'!$C$236:$C$255,'Custos Totais Incorridos'!$F108)</f>
        <v>0</v>
      </c>
      <c r="M108" s="166">
        <f>+SUMIFS('6º Trim'!$Q$236:$Q$255,'6º Trim'!$C$236:$C$255,'Custos Totais Incorridos'!$F108)</f>
        <v>0</v>
      </c>
      <c r="N108" s="166">
        <f>+SUMIFS('7º Trim'!$Q$236:$Q$255,'7º Trim'!$C$236:$C$255,'Custos Totais Incorridos'!$F108)</f>
        <v>0</v>
      </c>
      <c r="O108" s="166">
        <f>+SUMIFS('8º Trim'!$Q$236:$Q$255,'8º Trim'!$C$236:$C$255,'Custos Totais Incorridos'!$F108)</f>
        <v>0</v>
      </c>
      <c r="P108" s="166">
        <f>+SUMIFS('9º Trim'!$Q$236:$Q$255,'9º Trim'!$C$236:$C$255,'Custos Totais Incorridos'!$F108)</f>
        <v>0</v>
      </c>
      <c r="Q108" s="166">
        <f t="shared" si="15"/>
        <v>0</v>
      </c>
      <c r="R108" s="168"/>
      <c r="S108" s="167">
        <f t="shared" si="16"/>
        <v>0</v>
      </c>
      <c r="T108" s="6"/>
      <c r="U108" s="197">
        <f t="shared" si="21"/>
        <v>0</v>
      </c>
      <c r="V108" s="88">
        <f t="shared" si="17"/>
        <v>0</v>
      </c>
      <c r="W108" s="6"/>
    </row>
    <row r="109" spans="3:23">
      <c r="C109" s="6" t="str">
        <f t="shared" si="19"/>
        <v>N</v>
      </c>
      <c r="D109" s="6"/>
      <c r="E109" s="44" t="str">
        <f t="shared" si="22"/>
        <v>f) Aquisição de outros bens e serviços relacionados diretamente com a execução do projeto</v>
      </c>
      <c r="F109" s="47">
        <f t="shared" si="20"/>
        <v>0</v>
      </c>
      <c r="G109" s="48">
        <f t="shared" si="20"/>
        <v>0</v>
      </c>
      <c r="H109" s="166">
        <f>+SUMIFS('1º Trim'!$Q$236:$Q$255,'1º Trim'!$C$236:$C$255,'Custos Totais Incorridos'!$F109)</f>
        <v>0</v>
      </c>
      <c r="I109" s="166">
        <f>+SUMIFS('2º Trim'!$Q$236:$Q$255,'2º Trim'!$C$236:$C$255,'Custos Totais Incorridos'!$F109)</f>
        <v>0</v>
      </c>
      <c r="J109" s="166">
        <f>+SUMIFS('3º Trim'!$Q$236:$Q$255,'3º Trim'!$C$236:$C$255,'Custos Totais Incorridos'!$F109)</f>
        <v>0</v>
      </c>
      <c r="K109" s="166">
        <f>+SUMIFS('4º Trim'!$Q$236:$Q$255,'4º Trim'!$C$236:$C$255,'Custos Totais Incorridos'!$F109)</f>
        <v>0</v>
      </c>
      <c r="L109" s="166">
        <f>+SUMIFS('5º Trim'!$Q$236:$Q$255,'5º Trim'!$C$236:$C$255,'Custos Totais Incorridos'!$F109)</f>
        <v>0</v>
      </c>
      <c r="M109" s="166">
        <f>+SUMIFS('6º Trim'!$Q$236:$Q$255,'6º Trim'!$C$236:$C$255,'Custos Totais Incorridos'!$F109)</f>
        <v>0</v>
      </c>
      <c r="N109" s="166">
        <f>+SUMIFS('7º Trim'!$Q$236:$Q$255,'7º Trim'!$C$236:$C$255,'Custos Totais Incorridos'!$F109)</f>
        <v>0</v>
      </c>
      <c r="O109" s="166">
        <f>+SUMIFS('8º Trim'!$Q$236:$Q$255,'8º Trim'!$C$236:$C$255,'Custos Totais Incorridos'!$F109)</f>
        <v>0</v>
      </c>
      <c r="P109" s="166">
        <f>+SUMIFS('9º Trim'!$Q$236:$Q$255,'9º Trim'!$C$236:$C$255,'Custos Totais Incorridos'!$F109)</f>
        <v>0</v>
      </c>
      <c r="Q109" s="166">
        <f t="shared" si="15"/>
        <v>0</v>
      </c>
      <c r="R109" s="168"/>
      <c r="S109" s="167">
        <f t="shared" si="16"/>
        <v>0</v>
      </c>
      <c r="T109" s="6"/>
      <c r="U109" s="197">
        <f t="shared" si="21"/>
        <v>0</v>
      </c>
      <c r="V109" s="88">
        <f t="shared" si="17"/>
        <v>0</v>
      </c>
      <c r="W109" s="6"/>
    </row>
    <row r="110" spans="3:23">
      <c r="C110" s="6" t="str">
        <f t="shared" si="19"/>
        <v>N</v>
      </c>
      <c r="D110" s="6"/>
      <c r="E110" s="44" t="str">
        <f t="shared" si="22"/>
        <v>f) Aquisição de outros bens e serviços relacionados diretamente com a execução do projeto</v>
      </c>
      <c r="F110" s="47">
        <f t="shared" si="20"/>
        <v>0</v>
      </c>
      <c r="G110" s="48">
        <f t="shared" si="20"/>
        <v>0</v>
      </c>
      <c r="H110" s="166">
        <f>+SUMIFS('1º Trim'!$Q$236:$Q$255,'1º Trim'!$C$236:$C$255,'Custos Totais Incorridos'!$F110)</f>
        <v>0</v>
      </c>
      <c r="I110" s="166">
        <f>+SUMIFS('2º Trim'!$Q$236:$Q$255,'2º Trim'!$C$236:$C$255,'Custos Totais Incorridos'!$F110)</f>
        <v>0</v>
      </c>
      <c r="J110" s="166">
        <f>+SUMIFS('3º Trim'!$Q$236:$Q$255,'3º Trim'!$C$236:$C$255,'Custos Totais Incorridos'!$F110)</f>
        <v>0</v>
      </c>
      <c r="K110" s="166">
        <f>+SUMIFS('4º Trim'!$Q$236:$Q$255,'4º Trim'!$C$236:$C$255,'Custos Totais Incorridos'!$F110)</f>
        <v>0</v>
      </c>
      <c r="L110" s="166">
        <f>+SUMIFS('5º Trim'!$Q$236:$Q$255,'5º Trim'!$C$236:$C$255,'Custos Totais Incorridos'!$F110)</f>
        <v>0</v>
      </c>
      <c r="M110" s="166">
        <f>+SUMIFS('6º Trim'!$Q$236:$Q$255,'6º Trim'!$C$236:$C$255,'Custos Totais Incorridos'!$F110)</f>
        <v>0</v>
      </c>
      <c r="N110" s="166">
        <f>+SUMIFS('7º Trim'!$Q$236:$Q$255,'7º Trim'!$C$236:$C$255,'Custos Totais Incorridos'!$F110)</f>
        <v>0</v>
      </c>
      <c r="O110" s="166">
        <f>+SUMIFS('8º Trim'!$Q$236:$Q$255,'8º Trim'!$C$236:$C$255,'Custos Totais Incorridos'!$F110)</f>
        <v>0</v>
      </c>
      <c r="P110" s="166">
        <f>+SUMIFS('9º Trim'!$Q$236:$Q$255,'9º Trim'!$C$236:$C$255,'Custos Totais Incorridos'!$F110)</f>
        <v>0</v>
      </c>
      <c r="Q110" s="166">
        <f t="shared" si="15"/>
        <v>0</v>
      </c>
      <c r="R110" s="168"/>
      <c r="S110" s="167">
        <f t="shared" si="16"/>
        <v>0</v>
      </c>
      <c r="T110" s="6"/>
      <c r="U110" s="197">
        <f t="shared" si="21"/>
        <v>0</v>
      </c>
      <c r="V110" s="88">
        <f t="shared" si="17"/>
        <v>0</v>
      </c>
      <c r="W110" s="6"/>
    </row>
    <row r="111" spans="3:23">
      <c r="C111" s="6" t="str">
        <f t="shared" si="19"/>
        <v>N</v>
      </c>
      <c r="D111" s="6"/>
      <c r="E111" s="44" t="str">
        <f t="shared" si="22"/>
        <v>f) Aquisição de outros bens e serviços relacionados diretamente com a execução do projeto</v>
      </c>
      <c r="F111" s="47">
        <f t="shared" si="20"/>
        <v>0</v>
      </c>
      <c r="G111" s="48">
        <f t="shared" si="20"/>
        <v>0</v>
      </c>
      <c r="H111" s="166">
        <f>+SUMIFS('1º Trim'!$Q$236:$Q$255,'1º Trim'!$C$236:$C$255,'Custos Totais Incorridos'!$F111)</f>
        <v>0</v>
      </c>
      <c r="I111" s="166">
        <f>+SUMIFS('2º Trim'!$Q$236:$Q$255,'2º Trim'!$C$236:$C$255,'Custos Totais Incorridos'!$F111)</f>
        <v>0</v>
      </c>
      <c r="J111" s="166">
        <f>+SUMIFS('3º Trim'!$Q$236:$Q$255,'3º Trim'!$C$236:$C$255,'Custos Totais Incorridos'!$F111)</f>
        <v>0</v>
      </c>
      <c r="K111" s="166">
        <f>+SUMIFS('4º Trim'!$Q$236:$Q$255,'4º Trim'!$C$236:$C$255,'Custos Totais Incorridos'!$F111)</f>
        <v>0</v>
      </c>
      <c r="L111" s="166">
        <f>+SUMIFS('5º Trim'!$Q$236:$Q$255,'5º Trim'!$C$236:$C$255,'Custos Totais Incorridos'!$F111)</f>
        <v>0</v>
      </c>
      <c r="M111" s="166">
        <f>+SUMIFS('6º Trim'!$Q$236:$Q$255,'6º Trim'!$C$236:$C$255,'Custos Totais Incorridos'!$F111)</f>
        <v>0</v>
      </c>
      <c r="N111" s="166">
        <f>+SUMIFS('7º Trim'!$Q$236:$Q$255,'7º Trim'!$C$236:$C$255,'Custos Totais Incorridos'!$F111)</f>
        <v>0</v>
      </c>
      <c r="O111" s="166">
        <f>+SUMIFS('8º Trim'!$Q$236:$Q$255,'8º Trim'!$C$236:$C$255,'Custos Totais Incorridos'!$F111)</f>
        <v>0</v>
      </c>
      <c r="P111" s="166">
        <f>+SUMIFS('9º Trim'!$Q$236:$Q$255,'9º Trim'!$C$236:$C$255,'Custos Totais Incorridos'!$F111)</f>
        <v>0</v>
      </c>
      <c r="Q111" s="166">
        <f t="shared" si="15"/>
        <v>0</v>
      </c>
      <c r="R111" s="168"/>
      <c r="S111" s="167">
        <f t="shared" si="16"/>
        <v>0</v>
      </c>
      <c r="T111" s="6"/>
      <c r="U111" s="197">
        <f t="shared" si="21"/>
        <v>0</v>
      </c>
      <c r="V111" s="88">
        <f t="shared" si="17"/>
        <v>0</v>
      </c>
      <c r="W111" s="6"/>
    </row>
    <row r="112" spans="3:23">
      <c r="C112" s="6" t="str">
        <f t="shared" si="19"/>
        <v>N</v>
      </c>
      <c r="D112" s="6"/>
      <c r="E112" s="44" t="str">
        <f t="shared" si="22"/>
        <v>f) Aquisição de outros bens e serviços relacionados diretamente com a execução do projeto</v>
      </c>
      <c r="F112" s="47">
        <f t="shared" si="20"/>
        <v>0</v>
      </c>
      <c r="G112" s="48">
        <f t="shared" si="20"/>
        <v>0</v>
      </c>
      <c r="H112" s="166">
        <f>+SUMIFS('1º Trim'!$Q$236:$Q$255,'1º Trim'!$C$236:$C$255,'Custos Totais Incorridos'!$F112)</f>
        <v>0</v>
      </c>
      <c r="I112" s="166">
        <f>+SUMIFS('2º Trim'!$Q$236:$Q$255,'2º Trim'!$C$236:$C$255,'Custos Totais Incorridos'!$F112)</f>
        <v>0</v>
      </c>
      <c r="J112" s="166">
        <f>+SUMIFS('3º Trim'!$Q$236:$Q$255,'3º Trim'!$C$236:$C$255,'Custos Totais Incorridos'!$F112)</f>
        <v>0</v>
      </c>
      <c r="K112" s="166">
        <f>+SUMIFS('4º Trim'!$Q$236:$Q$255,'4º Trim'!$C$236:$C$255,'Custos Totais Incorridos'!$F112)</f>
        <v>0</v>
      </c>
      <c r="L112" s="166">
        <f>+SUMIFS('5º Trim'!$Q$236:$Q$255,'5º Trim'!$C$236:$C$255,'Custos Totais Incorridos'!$F112)</f>
        <v>0</v>
      </c>
      <c r="M112" s="166">
        <f>+SUMIFS('6º Trim'!$Q$236:$Q$255,'6º Trim'!$C$236:$C$255,'Custos Totais Incorridos'!$F112)</f>
        <v>0</v>
      </c>
      <c r="N112" s="166">
        <f>+SUMIFS('7º Trim'!$Q$236:$Q$255,'7º Trim'!$C$236:$C$255,'Custos Totais Incorridos'!$F112)</f>
        <v>0</v>
      </c>
      <c r="O112" s="166">
        <f>+SUMIFS('8º Trim'!$Q$236:$Q$255,'8º Trim'!$C$236:$C$255,'Custos Totais Incorridos'!$F112)</f>
        <v>0</v>
      </c>
      <c r="P112" s="166">
        <f>+SUMIFS('9º Trim'!$Q$236:$Q$255,'9º Trim'!$C$236:$C$255,'Custos Totais Incorridos'!$F112)</f>
        <v>0</v>
      </c>
      <c r="Q112" s="166">
        <f t="shared" si="15"/>
        <v>0</v>
      </c>
      <c r="R112" s="168"/>
      <c r="S112" s="167">
        <f t="shared" si="16"/>
        <v>0</v>
      </c>
      <c r="T112" s="6"/>
      <c r="U112" s="197">
        <f t="shared" si="21"/>
        <v>0</v>
      </c>
      <c r="V112" s="88">
        <f t="shared" si="17"/>
        <v>0</v>
      </c>
      <c r="W112" s="6"/>
    </row>
    <row r="113" spans="3:23">
      <c r="C113" s="6" t="str">
        <f t="shared" si="19"/>
        <v>N</v>
      </c>
      <c r="D113" s="6"/>
      <c r="E113" s="44" t="str">
        <f t="shared" si="22"/>
        <v>f) Aquisição de outros bens e serviços relacionados diretamente com a execução do projeto</v>
      </c>
      <c r="F113" s="47">
        <f t="shared" si="20"/>
        <v>0</v>
      </c>
      <c r="G113" s="48">
        <f t="shared" si="20"/>
        <v>0</v>
      </c>
      <c r="H113" s="166">
        <f>+SUMIFS('1º Trim'!$Q$236:$Q$255,'1º Trim'!$C$236:$C$255,'Custos Totais Incorridos'!$F113)</f>
        <v>0</v>
      </c>
      <c r="I113" s="166">
        <f>+SUMIFS('2º Trim'!$Q$236:$Q$255,'2º Trim'!$C$236:$C$255,'Custos Totais Incorridos'!$F113)</f>
        <v>0</v>
      </c>
      <c r="J113" s="166">
        <f>+SUMIFS('3º Trim'!$Q$236:$Q$255,'3º Trim'!$C$236:$C$255,'Custos Totais Incorridos'!$F113)</f>
        <v>0</v>
      </c>
      <c r="K113" s="166">
        <f>+SUMIFS('4º Trim'!$Q$236:$Q$255,'4º Trim'!$C$236:$C$255,'Custos Totais Incorridos'!$F113)</f>
        <v>0</v>
      </c>
      <c r="L113" s="166">
        <f>+SUMIFS('5º Trim'!$Q$236:$Q$255,'5º Trim'!$C$236:$C$255,'Custos Totais Incorridos'!$F113)</f>
        <v>0</v>
      </c>
      <c r="M113" s="166">
        <f>+SUMIFS('6º Trim'!$Q$236:$Q$255,'6º Trim'!$C$236:$C$255,'Custos Totais Incorridos'!$F113)</f>
        <v>0</v>
      </c>
      <c r="N113" s="166">
        <f>+SUMIFS('7º Trim'!$Q$236:$Q$255,'7º Trim'!$C$236:$C$255,'Custos Totais Incorridos'!$F113)</f>
        <v>0</v>
      </c>
      <c r="O113" s="166">
        <f>+SUMIFS('8º Trim'!$Q$236:$Q$255,'8º Trim'!$C$236:$C$255,'Custos Totais Incorridos'!$F113)</f>
        <v>0</v>
      </c>
      <c r="P113" s="166">
        <f>+SUMIFS('9º Trim'!$Q$236:$Q$255,'9º Trim'!$C$236:$C$255,'Custos Totais Incorridos'!$F113)</f>
        <v>0</v>
      </c>
      <c r="Q113" s="166">
        <f t="shared" si="15"/>
        <v>0</v>
      </c>
      <c r="R113" s="168"/>
      <c r="S113" s="167">
        <f t="shared" si="16"/>
        <v>0</v>
      </c>
      <c r="T113" s="6"/>
      <c r="U113" s="197">
        <f t="shared" si="21"/>
        <v>0</v>
      </c>
      <c r="V113" s="88">
        <f t="shared" si="17"/>
        <v>0</v>
      </c>
      <c r="W113" s="6"/>
    </row>
    <row r="114" spans="3:23">
      <c r="C114" s="6" t="str">
        <f t="shared" si="19"/>
        <v>N</v>
      </c>
      <c r="D114" s="6"/>
      <c r="E114" s="44" t="str">
        <f t="shared" si="22"/>
        <v>f) Aquisição de outros bens e serviços relacionados diretamente com a execução do projeto</v>
      </c>
      <c r="F114" s="47">
        <f t="shared" si="20"/>
        <v>0</v>
      </c>
      <c r="G114" s="48">
        <f t="shared" si="20"/>
        <v>0</v>
      </c>
      <c r="H114" s="166">
        <f>+SUMIFS('1º Trim'!$Q$236:$Q$255,'1º Trim'!$C$236:$C$255,'Custos Totais Incorridos'!$F114)</f>
        <v>0</v>
      </c>
      <c r="I114" s="166">
        <f>+SUMIFS('2º Trim'!$Q$236:$Q$255,'2º Trim'!$C$236:$C$255,'Custos Totais Incorridos'!$F114)</f>
        <v>0</v>
      </c>
      <c r="J114" s="166">
        <f>+SUMIFS('3º Trim'!$Q$236:$Q$255,'3º Trim'!$C$236:$C$255,'Custos Totais Incorridos'!$F114)</f>
        <v>0</v>
      </c>
      <c r="K114" s="166">
        <f>+SUMIFS('4º Trim'!$Q$236:$Q$255,'4º Trim'!$C$236:$C$255,'Custos Totais Incorridos'!$F114)</f>
        <v>0</v>
      </c>
      <c r="L114" s="166">
        <f>+SUMIFS('5º Trim'!$Q$236:$Q$255,'5º Trim'!$C$236:$C$255,'Custos Totais Incorridos'!$F114)</f>
        <v>0</v>
      </c>
      <c r="M114" s="166">
        <f>+SUMIFS('6º Trim'!$Q$236:$Q$255,'6º Trim'!$C$236:$C$255,'Custos Totais Incorridos'!$F114)</f>
        <v>0</v>
      </c>
      <c r="N114" s="166">
        <f>+SUMIFS('7º Trim'!$Q$236:$Q$255,'7º Trim'!$C$236:$C$255,'Custos Totais Incorridos'!$F114)</f>
        <v>0</v>
      </c>
      <c r="O114" s="166">
        <f>+SUMIFS('8º Trim'!$Q$236:$Q$255,'8º Trim'!$C$236:$C$255,'Custos Totais Incorridos'!$F114)</f>
        <v>0</v>
      </c>
      <c r="P114" s="166">
        <f>+SUMIFS('9º Trim'!$Q$236:$Q$255,'9º Trim'!$C$236:$C$255,'Custos Totais Incorridos'!$F114)</f>
        <v>0</v>
      </c>
      <c r="Q114" s="166">
        <f t="shared" si="15"/>
        <v>0</v>
      </c>
      <c r="R114" s="168"/>
      <c r="S114" s="167">
        <f t="shared" si="16"/>
        <v>0</v>
      </c>
      <c r="T114" s="6"/>
      <c r="U114" s="197">
        <f t="shared" si="21"/>
        <v>0</v>
      </c>
      <c r="V114" s="88">
        <f t="shared" si="17"/>
        <v>0</v>
      </c>
      <c r="W114" s="6"/>
    </row>
    <row r="115" spans="3:23">
      <c r="C115" s="6" t="str">
        <f t="shared" si="19"/>
        <v>N</v>
      </c>
      <c r="D115" s="6"/>
      <c r="E115" s="44" t="str">
        <f t="shared" si="22"/>
        <v>f) Aquisição de outros bens e serviços relacionados diretamente com a execução do projeto</v>
      </c>
      <c r="F115" s="47">
        <f t="shared" si="20"/>
        <v>0</v>
      </c>
      <c r="G115" s="48">
        <f t="shared" si="20"/>
        <v>0</v>
      </c>
      <c r="H115" s="166">
        <f>+SUMIFS('1º Trim'!$Q$236:$Q$255,'1º Trim'!$C$236:$C$255,'Custos Totais Incorridos'!$F115)</f>
        <v>0</v>
      </c>
      <c r="I115" s="166">
        <f>+SUMIFS('2º Trim'!$Q$236:$Q$255,'2º Trim'!$C$236:$C$255,'Custos Totais Incorridos'!$F115)</f>
        <v>0</v>
      </c>
      <c r="J115" s="166">
        <f>+SUMIFS('3º Trim'!$Q$236:$Q$255,'3º Trim'!$C$236:$C$255,'Custos Totais Incorridos'!$F115)</f>
        <v>0</v>
      </c>
      <c r="K115" s="166">
        <f>+SUMIFS('4º Trim'!$Q$236:$Q$255,'4º Trim'!$C$236:$C$255,'Custos Totais Incorridos'!$F115)</f>
        <v>0</v>
      </c>
      <c r="L115" s="166">
        <f>+SUMIFS('5º Trim'!$Q$236:$Q$255,'5º Trim'!$C$236:$C$255,'Custos Totais Incorridos'!$F115)</f>
        <v>0</v>
      </c>
      <c r="M115" s="166">
        <f>+SUMIFS('6º Trim'!$Q$236:$Q$255,'6º Trim'!$C$236:$C$255,'Custos Totais Incorridos'!$F115)</f>
        <v>0</v>
      </c>
      <c r="N115" s="166">
        <f>+SUMIFS('7º Trim'!$Q$236:$Q$255,'7º Trim'!$C$236:$C$255,'Custos Totais Incorridos'!$F115)</f>
        <v>0</v>
      </c>
      <c r="O115" s="166">
        <f>+SUMIFS('8º Trim'!$Q$236:$Q$255,'8º Trim'!$C$236:$C$255,'Custos Totais Incorridos'!$F115)</f>
        <v>0</v>
      </c>
      <c r="P115" s="166">
        <f>+SUMIFS('9º Trim'!$Q$236:$Q$255,'9º Trim'!$C$236:$C$255,'Custos Totais Incorridos'!$F115)</f>
        <v>0</v>
      </c>
      <c r="Q115" s="166">
        <f t="shared" si="15"/>
        <v>0</v>
      </c>
      <c r="R115" s="168"/>
      <c r="S115" s="167">
        <f t="shared" si="16"/>
        <v>0</v>
      </c>
      <c r="T115" s="6"/>
      <c r="U115" s="197">
        <f t="shared" si="21"/>
        <v>0</v>
      </c>
      <c r="V115" s="88">
        <f t="shared" si="17"/>
        <v>0</v>
      </c>
      <c r="W115" s="6"/>
    </row>
    <row r="116" spans="3:23" ht="26.25" customHeight="1">
      <c r="C116" s="6" t="str">
        <f t="shared" si="19"/>
        <v>S</v>
      </c>
      <c r="D116" s="6"/>
      <c r="E116" s="81" t="s">
        <v>27</v>
      </c>
      <c r="F116" s="47">
        <f t="shared" si="20"/>
        <v>0</v>
      </c>
      <c r="G116" s="48">
        <f t="shared" si="20"/>
        <v>0</v>
      </c>
      <c r="H116" s="166">
        <f>+SUMIFS('1º Trim'!$Q$264:$Q$299,'1º Trim'!$C$264:$C$299,'Custos Totais Incorridos'!$F116)</f>
        <v>0</v>
      </c>
      <c r="I116" s="166">
        <f>+SUMIFS('2º Trim'!$Q$264:$Q$299,'2º Trim'!$C$264:$C$299,'Custos Totais Incorridos'!$F116)</f>
        <v>0</v>
      </c>
      <c r="J116" s="166">
        <f>+SUMIFS('3º Trim'!$Q$264:$Q$299,'3º Trim'!$C$264:$C$299,'Custos Totais Incorridos'!$F116)</f>
        <v>0</v>
      </c>
      <c r="K116" s="166">
        <f>+SUMIFS('4º Trim'!$Q$264:$Q$299,'4º Trim'!$C$264:$C$299,'Custos Totais Incorridos'!$F116)</f>
        <v>0</v>
      </c>
      <c r="L116" s="166">
        <f>+SUMIFS('5º Trim'!$Q$264:$Q$299,'5º Trim'!$C$264:$C$299,'Custos Totais Incorridos'!$F116)</f>
        <v>0</v>
      </c>
      <c r="M116" s="166">
        <f>+SUMIFS('6º Trim'!$Q$264:$Q$299,'6º Trim'!$C$264:$C$299,'Custos Totais Incorridos'!$F116)</f>
        <v>0</v>
      </c>
      <c r="N116" s="166">
        <f>+SUMIFS('7º Trim'!$Q$264:$Q$299,'7º Trim'!$C$264:$C$299,'Custos Totais Incorridos'!$F116)</f>
        <v>0</v>
      </c>
      <c r="O116" s="166">
        <f>+SUMIFS('8º Trim'!$Q$264:$Q$299,'8º Trim'!$C$264:$C$299,'Custos Totais Incorridos'!$F116)</f>
        <v>0</v>
      </c>
      <c r="P116" s="166">
        <f>+SUMIFS('9º Trim'!$Q$264:$Q$299,'9º Trim'!$C$264:$C$299,'Custos Totais Incorridos'!$F116)</f>
        <v>0</v>
      </c>
      <c r="Q116" s="166">
        <f t="shared" si="15"/>
        <v>0</v>
      </c>
      <c r="R116" s="168"/>
      <c r="S116" s="167">
        <f t="shared" si="16"/>
        <v>0</v>
      </c>
      <c r="T116" s="6"/>
      <c r="U116" s="197">
        <f t="shared" si="21"/>
        <v>0</v>
      </c>
      <c r="V116" s="88">
        <f t="shared" si="17"/>
        <v>0</v>
      </c>
      <c r="W116" s="6"/>
    </row>
    <row r="117" spans="3:23">
      <c r="C117" s="6" t="str">
        <f t="shared" si="19"/>
        <v>N</v>
      </c>
      <c r="D117" s="6"/>
      <c r="E117" s="44" t="s">
        <v>27</v>
      </c>
      <c r="F117" s="47">
        <f t="shared" si="20"/>
        <v>0</v>
      </c>
      <c r="G117" s="48">
        <f t="shared" si="20"/>
        <v>0</v>
      </c>
      <c r="H117" s="166">
        <f>+SUMIFS('1º Trim'!$Q$264:$Q$299,'1º Trim'!$C$264:$C$299,'Custos Totais Incorridos'!$F117)</f>
        <v>0</v>
      </c>
      <c r="I117" s="166">
        <f>+SUMIFS('2º Trim'!$Q$264:$Q$299,'2º Trim'!$C$264:$C$299,'Custos Totais Incorridos'!$F117)</f>
        <v>0</v>
      </c>
      <c r="J117" s="166">
        <f>+SUMIFS('3º Trim'!$Q$264:$Q$299,'3º Trim'!$C$264:$C$299,'Custos Totais Incorridos'!$F117)</f>
        <v>0</v>
      </c>
      <c r="K117" s="166">
        <f>+SUMIFS('4º Trim'!$Q$264:$Q$299,'4º Trim'!$C$264:$C$299,'Custos Totais Incorridos'!$F117)</f>
        <v>0</v>
      </c>
      <c r="L117" s="166">
        <f>+SUMIFS('5º Trim'!$Q$264:$Q$299,'5º Trim'!$C$264:$C$299,'Custos Totais Incorridos'!$F117)</f>
        <v>0</v>
      </c>
      <c r="M117" s="166">
        <f>+SUMIFS('6º Trim'!$Q$264:$Q$299,'6º Trim'!$C$264:$C$299,'Custos Totais Incorridos'!$F117)</f>
        <v>0</v>
      </c>
      <c r="N117" s="166">
        <f>+SUMIFS('7º Trim'!$Q$264:$Q$299,'7º Trim'!$C$264:$C$299,'Custos Totais Incorridos'!$F117)</f>
        <v>0</v>
      </c>
      <c r="O117" s="166">
        <f>+SUMIFS('8º Trim'!$Q$264:$Q$299,'8º Trim'!$C$264:$C$299,'Custos Totais Incorridos'!$F117)</f>
        <v>0</v>
      </c>
      <c r="P117" s="166">
        <f>+SUMIFS('9º Trim'!$Q$264:$Q$299,'9º Trim'!$C$264:$C$299,'Custos Totais Incorridos'!$F117)</f>
        <v>0</v>
      </c>
      <c r="Q117" s="166">
        <f t="shared" si="15"/>
        <v>0</v>
      </c>
      <c r="R117" s="168"/>
      <c r="S117" s="167">
        <f t="shared" si="16"/>
        <v>0</v>
      </c>
      <c r="T117" s="6"/>
      <c r="U117" s="197">
        <f t="shared" si="21"/>
        <v>0</v>
      </c>
      <c r="V117" s="88">
        <f t="shared" si="17"/>
        <v>0</v>
      </c>
      <c r="W117" s="6"/>
    </row>
    <row r="118" spans="3:23">
      <c r="C118" s="6" t="str">
        <f t="shared" si="19"/>
        <v>N</v>
      </c>
      <c r="D118" s="6"/>
      <c r="E118" s="44" t="str">
        <f t="shared" ref="E118:E131" si="23">+E117</f>
        <v>g) Viagens e alojamento no país e no estrangeiro</v>
      </c>
      <c r="F118" s="47">
        <f t="shared" si="20"/>
        <v>0</v>
      </c>
      <c r="G118" s="48">
        <f t="shared" si="20"/>
        <v>0</v>
      </c>
      <c r="H118" s="166">
        <f>+SUMIFS('1º Trim'!$Q$264:$Q$299,'1º Trim'!$C$264:$C$299,'Custos Totais Incorridos'!$F118)</f>
        <v>0</v>
      </c>
      <c r="I118" s="166">
        <f>+SUMIFS('2º Trim'!$Q$264:$Q$299,'2º Trim'!$C$264:$C$299,'Custos Totais Incorridos'!$F118)</f>
        <v>0</v>
      </c>
      <c r="J118" s="166">
        <f>+SUMIFS('3º Trim'!$Q$264:$Q$299,'3º Trim'!$C$264:$C$299,'Custos Totais Incorridos'!$F118)</f>
        <v>0</v>
      </c>
      <c r="K118" s="166">
        <f>+SUMIFS('4º Trim'!$Q$264:$Q$299,'4º Trim'!$C$264:$C$299,'Custos Totais Incorridos'!$F118)</f>
        <v>0</v>
      </c>
      <c r="L118" s="166">
        <f>+SUMIFS('5º Trim'!$Q$264:$Q$299,'5º Trim'!$C$264:$C$299,'Custos Totais Incorridos'!$F118)</f>
        <v>0</v>
      </c>
      <c r="M118" s="166">
        <f>+SUMIFS('6º Trim'!$Q$264:$Q$299,'6º Trim'!$C$264:$C$299,'Custos Totais Incorridos'!$F118)</f>
        <v>0</v>
      </c>
      <c r="N118" s="166">
        <f>+SUMIFS('7º Trim'!$Q$264:$Q$299,'7º Trim'!$C$264:$C$299,'Custos Totais Incorridos'!$F118)</f>
        <v>0</v>
      </c>
      <c r="O118" s="166">
        <f>+SUMIFS('8º Trim'!$Q$264:$Q$299,'8º Trim'!$C$264:$C$299,'Custos Totais Incorridos'!$F118)</f>
        <v>0</v>
      </c>
      <c r="P118" s="166">
        <f>+SUMIFS('9º Trim'!$Q$264:$Q$299,'9º Trim'!$C$264:$C$299,'Custos Totais Incorridos'!$F118)</f>
        <v>0</v>
      </c>
      <c r="Q118" s="166">
        <f t="shared" si="15"/>
        <v>0</v>
      </c>
      <c r="R118" s="168"/>
      <c r="S118" s="167">
        <f t="shared" si="16"/>
        <v>0</v>
      </c>
      <c r="T118" s="6"/>
      <c r="U118" s="197">
        <f t="shared" si="21"/>
        <v>0</v>
      </c>
      <c r="V118" s="88">
        <f t="shared" si="17"/>
        <v>0</v>
      </c>
      <c r="W118" s="6"/>
    </row>
    <row r="119" spans="3:23">
      <c r="C119" s="6" t="str">
        <f t="shared" si="19"/>
        <v>N</v>
      </c>
      <c r="D119" s="6"/>
      <c r="E119" s="44" t="str">
        <f t="shared" si="23"/>
        <v>g) Viagens e alojamento no país e no estrangeiro</v>
      </c>
      <c r="F119" s="47">
        <f t="shared" si="20"/>
        <v>0</v>
      </c>
      <c r="G119" s="48">
        <f t="shared" si="20"/>
        <v>0</v>
      </c>
      <c r="H119" s="166">
        <f>+SUMIFS('1º Trim'!$Q$264:$Q$299,'1º Trim'!$C$264:$C$299,'Custos Totais Incorridos'!$F119)</f>
        <v>0</v>
      </c>
      <c r="I119" s="166">
        <f>+SUMIFS('2º Trim'!$Q$264:$Q$299,'2º Trim'!$C$264:$C$299,'Custos Totais Incorridos'!$F119)</f>
        <v>0</v>
      </c>
      <c r="J119" s="166">
        <f>+SUMIFS('3º Trim'!$Q$264:$Q$299,'3º Trim'!$C$264:$C$299,'Custos Totais Incorridos'!$F119)</f>
        <v>0</v>
      </c>
      <c r="K119" s="166">
        <f>+SUMIFS('4º Trim'!$Q$264:$Q$299,'4º Trim'!$C$264:$C$299,'Custos Totais Incorridos'!$F119)</f>
        <v>0</v>
      </c>
      <c r="L119" s="166">
        <f>+SUMIFS('5º Trim'!$Q$264:$Q$299,'5º Trim'!$C$264:$C$299,'Custos Totais Incorridos'!$F119)</f>
        <v>0</v>
      </c>
      <c r="M119" s="166">
        <f>+SUMIFS('6º Trim'!$Q$264:$Q$299,'6º Trim'!$C$264:$C$299,'Custos Totais Incorridos'!$F119)</f>
        <v>0</v>
      </c>
      <c r="N119" s="166">
        <f>+SUMIFS('7º Trim'!$Q$264:$Q$299,'7º Trim'!$C$264:$C$299,'Custos Totais Incorridos'!$F119)</f>
        <v>0</v>
      </c>
      <c r="O119" s="166">
        <f>+SUMIFS('8º Trim'!$Q$264:$Q$299,'8º Trim'!$C$264:$C$299,'Custos Totais Incorridos'!$F119)</f>
        <v>0</v>
      </c>
      <c r="P119" s="166">
        <f>+SUMIFS('9º Trim'!$Q$264:$Q$299,'9º Trim'!$C$264:$C$299,'Custos Totais Incorridos'!$F119)</f>
        <v>0</v>
      </c>
      <c r="Q119" s="166">
        <f t="shared" si="15"/>
        <v>0</v>
      </c>
      <c r="R119" s="168"/>
      <c r="S119" s="167">
        <f t="shared" si="16"/>
        <v>0</v>
      </c>
      <c r="T119" s="6"/>
      <c r="U119" s="197">
        <f t="shared" si="21"/>
        <v>0</v>
      </c>
      <c r="V119" s="88">
        <f t="shared" si="17"/>
        <v>0</v>
      </c>
      <c r="W119" s="6"/>
    </row>
    <row r="120" spans="3:23">
      <c r="C120" s="6" t="str">
        <f t="shared" si="19"/>
        <v>N</v>
      </c>
      <c r="D120" s="6"/>
      <c r="E120" s="44" t="str">
        <f t="shared" si="23"/>
        <v>g) Viagens e alojamento no país e no estrangeiro</v>
      </c>
      <c r="F120" s="47">
        <f t="shared" si="20"/>
        <v>0</v>
      </c>
      <c r="G120" s="48">
        <f t="shared" si="20"/>
        <v>0</v>
      </c>
      <c r="H120" s="166">
        <f>+SUMIFS('1º Trim'!$Q$264:$Q$299,'1º Trim'!$C$264:$C$299,'Custos Totais Incorridos'!$F120)</f>
        <v>0</v>
      </c>
      <c r="I120" s="166">
        <f>+SUMIFS('2º Trim'!$Q$264:$Q$299,'2º Trim'!$C$264:$C$299,'Custos Totais Incorridos'!$F120)</f>
        <v>0</v>
      </c>
      <c r="J120" s="166">
        <f>+SUMIFS('3º Trim'!$Q$264:$Q$299,'3º Trim'!$C$264:$C$299,'Custos Totais Incorridos'!$F120)</f>
        <v>0</v>
      </c>
      <c r="K120" s="166">
        <f>+SUMIFS('4º Trim'!$Q$264:$Q$299,'4º Trim'!$C$264:$C$299,'Custos Totais Incorridos'!$F120)</f>
        <v>0</v>
      </c>
      <c r="L120" s="166">
        <f>+SUMIFS('5º Trim'!$Q$264:$Q$299,'5º Trim'!$C$264:$C$299,'Custos Totais Incorridos'!$F120)</f>
        <v>0</v>
      </c>
      <c r="M120" s="166">
        <f>+SUMIFS('6º Trim'!$Q$264:$Q$299,'6º Trim'!$C$264:$C$299,'Custos Totais Incorridos'!$F120)</f>
        <v>0</v>
      </c>
      <c r="N120" s="166">
        <f>+SUMIFS('7º Trim'!$Q$264:$Q$299,'7º Trim'!$C$264:$C$299,'Custos Totais Incorridos'!$F120)</f>
        <v>0</v>
      </c>
      <c r="O120" s="166">
        <f>+SUMIFS('8º Trim'!$Q$264:$Q$299,'8º Trim'!$C$264:$C$299,'Custos Totais Incorridos'!$F120)</f>
        <v>0</v>
      </c>
      <c r="P120" s="166">
        <f>+SUMIFS('9º Trim'!$Q$264:$Q$299,'9º Trim'!$C$264:$C$299,'Custos Totais Incorridos'!$F120)</f>
        <v>0</v>
      </c>
      <c r="Q120" s="166">
        <f t="shared" si="15"/>
        <v>0</v>
      </c>
      <c r="R120" s="168"/>
      <c r="S120" s="167">
        <f t="shared" si="16"/>
        <v>0</v>
      </c>
      <c r="T120" s="6"/>
      <c r="U120" s="197">
        <f t="shared" si="21"/>
        <v>0</v>
      </c>
      <c r="V120" s="88">
        <f t="shared" si="17"/>
        <v>0</v>
      </c>
      <c r="W120" s="6"/>
    </row>
    <row r="121" spans="3:23">
      <c r="C121" s="6" t="str">
        <f t="shared" si="19"/>
        <v>N</v>
      </c>
      <c r="D121" s="6"/>
      <c r="E121" s="44" t="str">
        <f t="shared" si="23"/>
        <v>g) Viagens e alojamento no país e no estrangeiro</v>
      </c>
      <c r="F121" s="47">
        <f t="shared" si="20"/>
        <v>0</v>
      </c>
      <c r="G121" s="48">
        <f t="shared" si="20"/>
        <v>0</v>
      </c>
      <c r="H121" s="166">
        <f>+SUMIFS('1º Trim'!$Q$264:$Q$299,'1º Trim'!$C$264:$C$299,'Custos Totais Incorridos'!$F121)</f>
        <v>0</v>
      </c>
      <c r="I121" s="166">
        <f>+SUMIFS('2º Trim'!$Q$264:$Q$299,'2º Trim'!$C$264:$C$299,'Custos Totais Incorridos'!$F121)</f>
        <v>0</v>
      </c>
      <c r="J121" s="166">
        <f>+SUMIFS('3º Trim'!$Q$264:$Q$299,'3º Trim'!$C$264:$C$299,'Custos Totais Incorridos'!$F121)</f>
        <v>0</v>
      </c>
      <c r="K121" s="166">
        <f>+SUMIFS('4º Trim'!$Q$264:$Q$299,'4º Trim'!$C$264:$C$299,'Custos Totais Incorridos'!$F121)</f>
        <v>0</v>
      </c>
      <c r="L121" s="166">
        <f>+SUMIFS('5º Trim'!$Q$264:$Q$299,'5º Trim'!$C$264:$C$299,'Custos Totais Incorridos'!$F121)</f>
        <v>0</v>
      </c>
      <c r="M121" s="166">
        <f>+SUMIFS('6º Trim'!$Q$264:$Q$299,'6º Trim'!$C$264:$C$299,'Custos Totais Incorridos'!$F121)</f>
        <v>0</v>
      </c>
      <c r="N121" s="166">
        <f>+SUMIFS('7º Trim'!$Q$264:$Q$299,'7º Trim'!$C$264:$C$299,'Custos Totais Incorridos'!$F121)</f>
        <v>0</v>
      </c>
      <c r="O121" s="166">
        <f>+SUMIFS('8º Trim'!$Q$264:$Q$299,'8º Trim'!$C$264:$C$299,'Custos Totais Incorridos'!$F121)</f>
        <v>0</v>
      </c>
      <c r="P121" s="166">
        <f>+SUMIFS('9º Trim'!$Q$264:$Q$299,'9º Trim'!$C$264:$C$299,'Custos Totais Incorridos'!$F121)</f>
        <v>0</v>
      </c>
      <c r="Q121" s="166">
        <f t="shared" si="15"/>
        <v>0</v>
      </c>
      <c r="R121" s="168"/>
      <c r="S121" s="167">
        <f t="shared" si="16"/>
        <v>0</v>
      </c>
      <c r="T121" s="6"/>
      <c r="U121" s="197">
        <f t="shared" si="21"/>
        <v>0</v>
      </c>
      <c r="V121" s="88">
        <f t="shared" si="17"/>
        <v>0</v>
      </c>
      <c r="W121" s="6"/>
    </row>
    <row r="122" spans="3:23">
      <c r="C122" s="6" t="str">
        <f t="shared" si="19"/>
        <v>N</v>
      </c>
      <c r="D122" s="6"/>
      <c r="E122" s="44" t="str">
        <f t="shared" si="23"/>
        <v>g) Viagens e alojamento no país e no estrangeiro</v>
      </c>
      <c r="F122" s="47">
        <f t="shared" si="20"/>
        <v>0</v>
      </c>
      <c r="G122" s="48">
        <f t="shared" si="20"/>
        <v>0</v>
      </c>
      <c r="H122" s="166">
        <f>+SUMIFS('1º Trim'!$Q$264:$Q$299,'1º Trim'!$C$264:$C$299,'Custos Totais Incorridos'!$F122)</f>
        <v>0</v>
      </c>
      <c r="I122" s="166">
        <f>+SUMIFS('2º Trim'!$Q$264:$Q$299,'2º Trim'!$C$264:$C$299,'Custos Totais Incorridos'!$F122)</f>
        <v>0</v>
      </c>
      <c r="J122" s="166">
        <f>+SUMIFS('3º Trim'!$Q$264:$Q$299,'3º Trim'!$C$264:$C$299,'Custos Totais Incorridos'!$F122)</f>
        <v>0</v>
      </c>
      <c r="K122" s="166">
        <f>+SUMIFS('4º Trim'!$Q$264:$Q$299,'4º Trim'!$C$264:$C$299,'Custos Totais Incorridos'!$F122)</f>
        <v>0</v>
      </c>
      <c r="L122" s="166">
        <f>+SUMIFS('5º Trim'!$Q$264:$Q$299,'5º Trim'!$C$264:$C$299,'Custos Totais Incorridos'!$F122)</f>
        <v>0</v>
      </c>
      <c r="M122" s="166">
        <f>+SUMIFS('6º Trim'!$Q$264:$Q$299,'6º Trim'!$C$264:$C$299,'Custos Totais Incorridos'!$F122)</f>
        <v>0</v>
      </c>
      <c r="N122" s="166">
        <f>+SUMIFS('7º Trim'!$Q$264:$Q$299,'7º Trim'!$C$264:$C$299,'Custos Totais Incorridos'!$F122)</f>
        <v>0</v>
      </c>
      <c r="O122" s="166">
        <f>+SUMIFS('8º Trim'!$Q$264:$Q$299,'8º Trim'!$C$264:$C$299,'Custos Totais Incorridos'!$F122)</f>
        <v>0</v>
      </c>
      <c r="P122" s="166">
        <f>+SUMIFS('9º Trim'!$Q$264:$Q$299,'9º Trim'!$C$264:$C$299,'Custos Totais Incorridos'!$F122)</f>
        <v>0</v>
      </c>
      <c r="Q122" s="166">
        <f t="shared" si="15"/>
        <v>0</v>
      </c>
      <c r="R122" s="168"/>
      <c r="S122" s="167">
        <f t="shared" si="16"/>
        <v>0</v>
      </c>
      <c r="T122" s="6"/>
      <c r="U122" s="197">
        <f t="shared" si="21"/>
        <v>0</v>
      </c>
      <c r="V122" s="88">
        <f t="shared" si="17"/>
        <v>0</v>
      </c>
      <c r="W122" s="6"/>
    </row>
    <row r="123" spans="3:23">
      <c r="C123" s="6" t="str">
        <f t="shared" si="19"/>
        <v>N</v>
      </c>
      <c r="D123" s="6"/>
      <c r="E123" s="44" t="str">
        <f t="shared" si="23"/>
        <v>g) Viagens e alojamento no país e no estrangeiro</v>
      </c>
      <c r="F123" s="47">
        <f t="shared" si="20"/>
        <v>0</v>
      </c>
      <c r="G123" s="48">
        <f t="shared" si="20"/>
        <v>0</v>
      </c>
      <c r="H123" s="166">
        <f>+SUMIFS('1º Trim'!$Q$264:$Q$299,'1º Trim'!$C$264:$C$299,'Custos Totais Incorridos'!$F123)</f>
        <v>0</v>
      </c>
      <c r="I123" s="166">
        <f>+SUMIFS('2º Trim'!$Q$264:$Q$299,'2º Trim'!$C$264:$C$299,'Custos Totais Incorridos'!$F123)</f>
        <v>0</v>
      </c>
      <c r="J123" s="166">
        <f>+SUMIFS('3º Trim'!$Q$264:$Q$299,'3º Trim'!$C$264:$C$299,'Custos Totais Incorridos'!$F123)</f>
        <v>0</v>
      </c>
      <c r="K123" s="166">
        <f>+SUMIFS('4º Trim'!$Q$264:$Q$299,'4º Trim'!$C$264:$C$299,'Custos Totais Incorridos'!$F123)</f>
        <v>0</v>
      </c>
      <c r="L123" s="166">
        <f>+SUMIFS('5º Trim'!$Q$264:$Q$299,'5º Trim'!$C$264:$C$299,'Custos Totais Incorridos'!$F123)</f>
        <v>0</v>
      </c>
      <c r="M123" s="166">
        <f>+SUMIFS('6º Trim'!$Q$264:$Q$299,'6º Trim'!$C$264:$C$299,'Custos Totais Incorridos'!$F123)</f>
        <v>0</v>
      </c>
      <c r="N123" s="166">
        <f>+SUMIFS('7º Trim'!$Q$264:$Q$299,'7º Trim'!$C$264:$C$299,'Custos Totais Incorridos'!$F123)</f>
        <v>0</v>
      </c>
      <c r="O123" s="166">
        <f>+SUMIFS('8º Trim'!$Q$264:$Q$299,'8º Trim'!$C$264:$C$299,'Custos Totais Incorridos'!$F123)</f>
        <v>0</v>
      </c>
      <c r="P123" s="166">
        <f>+SUMIFS('9º Trim'!$Q$264:$Q$299,'9º Trim'!$C$264:$C$299,'Custos Totais Incorridos'!$F123)</f>
        <v>0</v>
      </c>
      <c r="Q123" s="166">
        <f t="shared" si="15"/>
        <v>0</v>
      </c>
      <c r="R123" s="168"/>
      <c r="S123" s="167">
        <f t="shared" si="16"/>
        <v>0</v>
      </c>
      <c r="T123" s="6"/>
      <c r="U123" s="197">
        <f t="shared" si="21"/>
        <v>0</v>
      </c>
      <c r="V123" s="88">
        <f t="shared" si="17"/>
        <v>0</v>
      </c>
      <c r="W123" s="6"/>
    </row>
    <row r="124" spans="3:23">
      <c r="C124" s="6" t="str">
        <f t="shared" si="19"/>
        <v>N</v>
      </c>
      <c r="D124" s="6"/>
      <c r="E124" s="44" t="str">
        <f t="shared" si="23"/>
        <v>g) Viagens e alojamento no país e no estrangeiro</v>
      </c>
      <c r="F124" s="47">
        <f t="shared" si="20"/>
        <v>0</v>
      </c>
      <c r="G124" s="48">
        <f t="shared" si="20"/>
        <v>0</v>
      </c>
      <c r="H124" s="166">
        <f>+SUMIFS('1º Trim'!$Q$264:$Q$299,'1º Trim'!$C$264:$C$299,'Custos Totais Incorridos'!$F124)</f>
        <v>0</v>
      </c>
      <c r="I124" s="166">
        <f>+SUMIFS('2º Trim'!$Q$264:$Q$299,'2º Trim'!$C$264:$C$299,'Custos Totais Incorridos'!$F124)</f>
        <v>0</v>
      </c>
      <c r="J124" s="166">
        <f>+SUMIFS('3º Trim'!$Q$264:$Q$299,'3º Trim'!$C$264:$C$299,'Custos Totais Incorridos'!$F124)</f>
        <v>0</v>
      </c>
      <c r="K124" s="166">
        <f>+SUMIFS('4º Trim'!$Q$264:$Q$299,'4º Trim'!$C$264:$C$299,'Custos Totais Incorridos'!$F124)</f>
        <v>0</v>
      </c>
      <c r="L124" s="166">
        <f>+SUMIFS('5º Trim'!$Q$264:$Q$299,'5º Trim'!$C$264:$C$299,'Custos Totais Incorridos'!$F124)</f>
        <v>0</v>
      </c>
      <c r="M124" s="166">
        <f>+SUMIFS('6º Trim'!$Q$264:$Q$299,'6º Trim'!$C$264:$C$299,'Custos Totais Incorridos'!$F124)</f>
        <v>0</v>
      </c>
      <c r="N124" s="166">
        <f>+SUMIFS('7º Trim'!$Q$264:$Q$299,'7º Trim'!$C$264:$C$299,'Custos Totais Incorridos'!$F124)</f>
        <v>0</v>
      </c>
      <c r="O124" s="166">
        <f>+SUMIFS('8º Trim'!$Q$264:$Q$299,'8º Trim'!$C$264:$C$299,'Custos Totais Incorridos'!$F124)</f>
        <v>0</v>
      </c>
      <c r="P124" s="166">
        <f>+SUMIFS('9º Trim'!$Q$264:$Q$299,'9º Trim'!$C$264:$C$299,'Custos Totais Incorridos'!$F124)</f>
        <v>0</v>
      </c>
      <c r="Q124" s="166">
        <f t="shared" si="15"/>
        <v>0</v>
      </c>
      <c r="R124" s="168"/>
      <c r="S124" s="167">
        <f t="shared" si="16"/>
        <v>0</v>
      </c>
      <c r="T124" s="6"/>
      <c r="U124" s="197">
        <f t="shared" si="21"/>
        <v>0</v>
      </c>
      <c r="V124" s="88">
        <f t="shared" si="17"/>
        <v>0</v>
      </c>
      <c r="W124" s="6"/>
    </row>
    <row r="125" spans="3:23">
      <c r="C125" s="6" t="str">
        <f t="shared" si="19"/>
        <v>N</v>
      </c>
      <c r="D125" s="6"/>
      <c r="E125" s="44" t="str">
        <f t="shared" si="23"/>
        <v>g) Viagens e alojamento no país e no estrangeiro</v>
      </c>
      <c r="F125" s="47">
        <f t="shared" si="20"/>
        <v>0</v>
      </c>
      <c r="G125" s="48">
        <f t="shared" si="20"/>
        <v>0</v>
      </c>
      <c r="H125" s="166">
        <f>+SUMIFS('1º Trim'!$Q$264:$Q$299,'1º Trim'!$C$264:$C$299,'Custos Totais Incorridos'!$F125)</f>
        <v>0</v>
      </c>
      <c r="I125" s="166">
        <f>+SUMIFS('2º Trim'!$Q$264:$Q$299,'2º Trim'!$C$264:$C$299,'Custos Totais Incorridos'!$F125)</f>
        <v>0</v>
      </c>
      <c r="J125" s="166">
        <f>+SUMIFS('3º Trim'!$Q$264:$Q$299,'3º Trim'!$C$264:$C$299,'Custos Totais Incorridos'!$F125)</f>
        <v>0</v>
      </c>
      <c r="K125" s="166">
        <f>+SUMIFS('4º Trim'!$Q$264:$Q$299,'4º Trim'!$C$264:$C$299,'Custos Totais Incorridos'!$F125)</f>
        <v>0</v>
      </c>
      <c r="L125" s="166">
        <f>+SUMIFS('5º Trim'!$Q$264:$Q$299,'5º Trim'!$C$264:$C$299,'Custos Totais Incorridos'!$F125)</f>
        <v>0</v>
      </c>
      <c r="M125" s="166">
        <f>+SUMIFS('6º Trim'!$Q$264:$Q$299,'6º Trim'!$C$264:$C$299,'Custos Totais Incorridos'!$F125)</f>
        <v>0</v>
      </c>
      <c r="N125" s="166">
        <f>+SUMIFS('7º Trim'!$Q$264:$Q$299,'7º Trim'!$C$264:$C$299,'Custos Totais Incorridos'!$F125)</f>
        <v>0</v>
      </c>
      <c r="O125" s="166">
        <f>+SUMIFS('8º Trim'!$Q$264:$Q$299,'8º Trim'!$C$264:$C$299,'Custos Totais Incorridos'!$F125)</f>
        <v>0</v>
      </c>
      <c r="P125" s="166">
        <f>+SUMIFS('9º Trim'!$Q$264:$Q$299,'9º Trim'!$C$264:$C$299,'Custos Totais Incorridos'!$F125)</f>
        <v>0</v>
      </c>
      <c r="Q125" s="166">
        <f t="shared" si="15"/>
        <v>0</v>
      </c>
      <c r="R125" s="168"/>
      <c r="S125" s="167">
        <f t="shared" si="16"/>
        <v>0</v>
      </c>
      <c r="T125" s="6"/>
      <c r="U125" s="197">
        <f t="shared" si="21"/>
        <v>0</v>
      </c>
      <c r="V125" s="88">
        <f t="shared" si="17"/>
        <v>0</v>
      </c>
      <c r="W125" s="6"/>
    </row>
    <row r="126" spans="3:23">
      <c r="C126" s="6" t="str">
        <f t="shared" si="19"/>
        <v>N</v>
      </c>
      <c r="D126" s="6"/>
      <c r="E126" s="44" t="str">
        <f t="shared" si="23"/>
        <v>g) Viagens e alojamento no país e no estrangeiro</v>
      </c>
      <c r="F126" s="47">
        <f t="shared" si="20"/>
        <v>0</v>
      </c>
      <c r="G126" s="48">
        <f t="shared" si="20"/>
        <v>0</v>
      </c>
      <c r="H126" s="166">
        <f>+SUMIFS('1º Trim'!$Q$264:$Q$299,'1º Trim'!$C$264:$C$299,'Custos Totais Incorridos'!$F126)</f>
        <v>0</v>
      </c>
      <c r="I126" s="166">
        <f>+SUMIFS('2º Trim'!$Q$264:$Q$299,'2º Trim'!$C$264:$C$299,'Custos Totais Incorridos'!$F126)</f>
        <v>0</v>
      </c>
      <c r="J126" s="166">
        <f>+SUMIFS('3º Trim'!$Q$264:$Q$299,'3º Trim'!$C$264:$C$299,'Custos Totais Incorridos'!$F126)</f>
        <v>0</v>
      </c>
      <c r="K126" s="166">
        <f>+SUMIFS('4º Trim'!$Q$264:$Q$299,'4º Trim'!$C$264:$C$299,'Custos Totais Incorridos'!$F126)</f>
        <v>0</v>
      </c>
      <c r="L126" s="166">
        <f>+SUMIFS('5º Trim'!$Q$264:$Q$299,'5º Trim'!$C$264:$C$299,'Custos Totais Incorridos'!$F126)</f>
        <v>0</v>
      </c>
      <c r="M126" s="166">
        <f>+SUMIFS('6º Trim'!$Q$264:$Q$299,'6º Trim'!$C$264:$C$299,'Custos Totais Incorridos'!$F126)</f>
        <v>0</v>
      </c>
      <c r="N126" s="166">
        <f>+SUMIFS('7º Trim'!$Q$264:$Q$299,'7º Trim'!$C$264:$C$299,'Custos Totais Incorridos'!$F126)</f>
        <v>0</v>
      </c>
      <c r="O126" s="166">
        <f>+SUMIFS('8º Trim'!$Q$264:$Q$299,'8º Trim'!$C$264:$C$299,'Custos Totais Incorridos'!$F126)</f>
        <v>0</v>
      </c>
      <c r="P126" s="166">
        <f>+SUMIFS('9º Trim'!$Q$264:$Q$299,'9º Trim'!$C$264:$C$299,'Custos Totais Incorridos'!$F126)</f>
        <v>0</v>
      </c>
      <c r="Q126" s="166">
        <f t="shared" si="15"/>
        <v>0</v>
      </c>
      <c r="R126" s="168"/>
      <c r="S126" s="167">
        <f t="shared" si="16"/>
        <v>0</v>
      </c>
      <c r="T126" s="6"/>
      <c r="U126" s="197">
        <f t="shared" si="21"/>
        <v>0</v>
      </c>
      <c r="V126" s="88">
        <f t="shared" si="17"/>
        <v>0</v>
      </c>
      <c r="W126" s="6"/>
    </row>
    <row r="127" spans="3:23">
      <c r="C127" s="6" t="str">
        <f t="shared" si="19"/>
        <v>N</v>
      </c>
      <c r="D127" s="6"/>
      <c r="E127" s="44" t="str">
        <f t="shared" si="23"/>
        <v>g) Viagens e alojamento no país e no estrangeiro</v>
      </c>
      <c r="F127" s="47">
        <f t="shared" si="20"/>
        <v>0</v>
      </c>
      <c r="G127" s="48">
        <f t="shared" si="20"/>
        <v>0</v>
      </c>
      <c r="H127" s="166">
        <f>+SUMIFS('1º Trim'!$Q$264:$Q$299,'1º Trim'!$C$264:$C$299,'Custos Totais Incorridos'!$F127)</f>
        <v>0</v>
      </c>
      <c r="I127" s="166">
        <f>+SUMIFS('2º Trim'!$Q$264:$Q$299,'2º Trim'!$C$264:$C$299,'Custos Totais Incorridos'!$F127)</f>
        <v>0</v>
      </c>
      <c r="J127" s="166">
        <f>+SUMIFS('3º Trim'!$Q$264:$Q$299,'3º Trim'!$C$264:$C$299,'Custos Totais Incorridos'!$F127)</f>
        <v>0</v>
      </c>
      <c r="K127" s="166">
        <f>+SUMIFS('4º Trim'!$Q$264:$Q$299,'4º Trim'!$C$264:$C$299,'Custos Totais Incorridos'!$F127)</f>
        <v>0</v>
      </c>
      <c r="L127" s="166">
        <f>+SUMIFS('5º Trim'!$Q$264:$Q$299,'5º Trim'!$C$264:$C$299,'Custos Totais Incorridos'!$F127)</f>
        <v>0</v>
      </c>
      <c r="M127" s="166">
        <f>+SUMIFS('6º Trim'!$Q$264:$Q$299,'6º Trim'!$C$264:$C$299,'Custos Totais Incorridos'!$F127)</f>
        <v>0</v>
      </c>
      <c r="N127" s="166">
        <f>+SUMIFS('7º Trim'!$Q$264:$Q$299,'7º Trim'!$C$264:$C$299,'Custos Totais Incorridos'!$F127)</f>
        <v>0</v>
      </c>
      <c r="O127" s="166">
        <f>+SUMIFS('8º Trim'!$Q$264:$Q$299,'8º Trim'!$C$264:$C$299,'Custos Totais Incorridos'!$F127)</f>
        <v>0</v>
      </c>
      <c r="P127" s="166">
        <f>+SUMIFS('9º Trim'!$Q$264:$Q$299,'9º Trim'!$C$264:$C$299,'Custos Totais Incorridos'!$F127)</f>
        <v>0</v>
      </c>
      <c r="Q127" s="166">
        <f t="shared" si="15"/>
        <v>0</v>
      </c>
      <c r="R127" s="168"/>
      <c r="S127" s="167">
        <f t="shared" si="16"/>
        <v>0</v>
      </c>
      <c r="T127" s="6"/>
      <c r="U127" s="197">
        <f t="shared" si="21"/>
        <v>0</v>
      </c>
      <c r="V127" s="88">
        <f t="shared" si="17"/>
        <v>0</v>
      </c>
      <c r="W127" s="6"/>
    </row>
    <row r="128" spans="3:23">
      <c r="C128" s="6" t="str">
        <f t="shared" si="19"/>
        <v>N</v>
      </c>
      <c r="D128" s="6"/>
      <c r="E128" s="44" t="str">
        <f t="shared" si="23"/>
        <v>g) Viagens e alojamento no país e no estrangeiro</v>
      </c>
      <c r="F128" s="47">
        <f t="shared" si="20"/>
        <v>0</v>
      </c>
      <c r="G128" s="48">
        <f t="shared" si="20"/>
        <v>0</v>
      </c>
      <c r="H128" s="166">
        <f>+SUMIFS('1º Trim'!$Q$264:$Q$299,'1º Trim'!$C$264:$C$299,'Custos Totais Incorridos'!$F128)</f>
        <v>0</v>
      </c>
      <c r="I128" s="166">
        <f>+SUMIFS('2º Trim'!$Q$264:$Q$299,'2º Trim'!$C$264:$C$299,'Custos Totais Incorridos'!$F128)</f>
        <v>0</v>
      </c>
      <c r="J128" s="166">
        <f>+SUMIFS('3º Trim'!$Q$264:$Q$299,'3º Trim'!$C$264:$C$299,'Custos Totais Incorridos'!$F128)</f>
        <v>0</v>
      </c>
      <c r="K128" s="166">
        <f>+SUMIFS('4º Trim'!$Q$264:$Q$299,'4º Trim'!$C$264:$C$299,'Custos Totais Incorridos'!$F128)</f>
        <v>0</v>
      </c>
      <c r="L128" s="166">
        <f>+SUMIFS('5º Trim'!$Q$264:$Q$299,'5º Trim'!$C$264:$C$299,'Custos Totais Incorridos'!$F128)</f>
        <v>0</v>
      </c>
      <c r="M128" s="166">
        <f>+SUMIFS('6º Trim'!$Q$264:$Q$299,'6º Trim'!$C$264:$C$299,'Custos Totais Incorridos'!$F128)</f>
        <v>0</v>
      </c>
      <c r="N128" s="166">
        <f>+SUMIFS('7º Trim'!$Q$264:$Q$299,'7º Trim'!$C$264:$C$299,'Custos Totais Incorridos'!$F128)</f>
        <v>0</v>
      </c>
      <c r="O128" s="166">
        <f>+SUMIFS('8º Trim'!$Q$264:$Q$299,'8º Trim'!$C$264:$C$299,'Custos Totais Incorridos'!$F128)</f>
        <v>0</v>
      </c>
      <c r="P128" s="166">
        <f>+SUMIFS('9º Trim'!$Q$264:$Q$299,'9º Trim'!$C$264:$C$299,'Custos Totais Incorridos'!$F128)</f>
        <v>0</v>
      </c>
      <c r="Q128" s="166">
        <f t="shared" si="15"/>
        <v>0</v>
      </c>
      <c r="R128" s="168"/>
      <c r="S128" s="167">
        <f t="shared" si="16"/>
        <v>0</v>
      </c>
      <c r="T128" s="6"/>
      <c r="U128" s="197">
        <f t="shared" si="21"/>
        <v>0</v>
      </c>
      <c r="V128" s="88">
        <f t="shared" si="17"/>
        <v>0</v>
      </c>
      <c r="W128" s="6"/>
    </row>
    <row r="129" spans="3:23">
      <c r="C129" s="6" t="str">
        <f t="shared" si="19"/>
        <v>N</v>
      </c>
      <c r="D129" s="6"/>
      <c r="E129" s="44" t="str">
        <f t="shared" si="23"/>
        <v>g) Viagens e alojamento no país e no estrangeiro</v>
      </c>
      <c r="F129" s="47">
        <f t="shared" si="20"/>
        <v>0</v>
      </c>
      <c r="G129" s="48">
        <f t="shared" si="20"/>
        <v>0</v>
      </c>
      <c r="H129" s="166">
        <f>+SUMIFS('1º Trim'!$Q$264:$Q$299,'1º Trim'!$C$264:$C$299,'Custos Totais Incorridos'!$F129)</f>
        <v>0</v>
      </c>
      <c r="I129" s="166">
        <f>+SUMIFS('2º Trim'!$Q$264:$Q$299,'2º Trim'!$C$264:$C$299,'Custos Totais Incorridos'!$F129)</f>
        <v>0</v>
      </c>
      <c r="J129" s="166">
        <f>+SUMIFS('3º Trim'!$Q$264:$Q$299,'3º Trim'!$C$264:$C$299,'Custos Totais Incorridos'!$F129)</f>
        <v>0</v>
      </c>
      <c r="K129" s="166">
        <f>+SUMIFS('4º Trim'!$Q$264:$Q$299,'4º Trim'!$C$264:$C$299,'Custos Totais Incorridos'!$F129)</f>
        <v>0</v>
      </c>
      <c r="L129" s="166">
        <f>+SUMIFS('5º Trim'!$Q$264:$Q$299,'5º Trim'!$C$264:$C$299,'Custos Totais Incorridos'!$F129)</f>
        <v>0</v>
      </c>
      <c r="M129" s="166">
        <f>+SUMIFS('6º Trim'!$Q$264:$Q$299,'6º Trim'!$C$264:$C$299,'Custos Totais Incorridos'!$F129)</f>
        <v>0</v>
      </c>
      <c r="N129" s="166">
        <f>+SUMIFS('7º Trim'!$Q$264:$Q$299,'7º Trim'!$C$264:$C$299,'Custos Totais Incorridos'!$F129)</f>
        <v>0</v>
      </c>
      <c r="O129" s="166">
        <f>+SUMIFS('8º Trim'!$Q$264:$Q$299,'8º Trim'!$C$264:$C$299,'Custos Totais Incorridos'!$F129)</f>
        <v>0</v>
      </c>
      <c r="P129" s="166">
        <f>+SUMIFS('9º Trim'!$Q$264:$Q$299,'9º Trim'!$C$264:$C$299,'Custos Totais Incorridos'!$F129)</f>
        <v>0</v>
      </c>
      <c r="Q129" s="166">
        <f t="shared" si="15"/>
        <v>0</v>
      </c>
      <c r="R129" s="168"/>
      <c r="S129" s="167">
        <f t="shared" si="16"/>
        <v>0</v>
      </c>
      <c r="T129" s="6"/>
      <c r="U129" s="197">
        <f t="shared" si="21"/>
        <v>0</v>
      </c>
      <c r="V129" s="88">
        <f t="shared" si="17"/>
        <v>0</v>
      </c>
      <c r="W129" s="6"/>
    </row>
    <row r="130" spans="3:23">
      <c r="C130" s="6" t="str">
        <f t="shared" si="19"/>
        <v>N</v>
      </c>
      <c r="D130" s="6"/>
      <c r="E130" s="44" t="str">
        <f t="shared" si="23"/>
        <v>g) Viagens e alojamento no país e no estrangeiro</v>
      </c>
      <c r="F130" s="47">
        <f t="shared" si="20"/>
        <v>0</v>
      </c>
      <c r="G130" s="48">
        <f t="shared" si="20"/>
        <v>0</v>
      </c>
      <c r="H130" s="166">
        <f>+SUMIFS('1º Trim'!$Q$264:$Q$299,'1º Trim'!$C$264:$C$299,'Custos Totais Incorridos'!$F130)</f>
        <v>0</v>
      </c>
      <c r="I130" s="166">
        <f>+SUMIFS('2º Trim'!$Q$264:$Q$299,'2º Trim'!$C$264:$C$299,'Custos Totais Incorridos'!$F130)</f>
        <v>0</v>
      </c>
      <c r="J130" s="166">
        <f>+SUMIFS('3º Trim'!$Q$264:$Q$299,'3º Trim'!$C$264:$C$299,'Custos Totais Incorridos'!$F130)</f>
        <v>0</v>
      </c>
      <c r="K130" s="166">
        <f>+SUMIFS('4º Trim'!$Q$264:$Q$299,'4º Trim'!$C$264:$C$299,'Custos Totais Incorridos'!$F130)</f>
        <v>0</v>
      </c>
      <c r="L130" s="166">
        <f>+SUMIFS('5º Trim'!$Q$264:$Q$299,'5º Trim'!$C$264:$C$299,'Custos Totais Incorridos'!$F130)</f>
        <v>0</v>
      </c>
      <c r="M130" s="166">
        <f>+SUMIFS('6º Trim'!$Q$264:$Q$299,'6º Trim'!$C$264:$C$299,'Custos Totais Incorridos'!$F130)</f>
        <v>0</v>
      </c>
      <c r="N130" s="166">
        <f>+SUMIFS('7º Trim'!$Q$264:$Q$299,'7º Trim'!$C$264:$C$299,'Custos Totais Incorridos'!$F130)</f>
        <v>0</v>
      </c>
      <c r="O130" s="166">
        <f>+SUMIFS('8º Trim'!$Q$264:$Q$299,'8º Trim'!$C$264:$C$299,'Custos Totais Incorridos'!$F130)</f>
        <v>0</v>
      </c>
      <c r="P130" s="166">
        <f>+SUMIFS('9º Trim'!$Q$264:$Q$299,'9º Trim'!$C$264:$C$299,'Custos Totais Incorridos'!$F130)</f>
        <v>0</v>
      </c>
      <c r="Q130" s="166">
        <f t="shared" si="15"/>
        <v>0</v>
      </c>
      <c r="R130" s="168"/>
      <c r="S130" s="167">
        <f t="shared" si="16"/>
        <v>0</v>
      </c>
      <c r="T130" s="6"/>
      <c r="U130" s="197">
        <f t="shared" si="21"/>
        <v>0</v>
      </c>
      <c r="V130" s="88">
        <f t="shared" si="17"/>
        <v>0</v>
      </c>
      <c r="W130" s="6"/>
    </row>
    <row r="131" spans="3:23">
      <c r="C131" s="6" t="str">
        <f t="shared" si="19"/>
        <v>N</v>
      </c>
      <c r="D131" s="6"/>
      <c r="E131" s="44" t="str">
        <f t="shared" si="23"/>
        <v>g) Viagens e alojamento no país e no estrangeiro</v>
      </c>
      <c r="F131" s="47">
        <f t="shared" si="20"/>
        <v>0</v>
      </c>
      <c r="G131" s="48">
        <f t="shared" si="20"/>
        <v>0</v>
      </c>
      <c r="H131" s="166">
        <f>+SUMIFS('1º Trim'!$Q$264:$Q$299,'1º Trim'!$C$264:$C$299,'Custos Totais Incorridos'!$F131)</f>
        <v>0</v>
      </c>
      <c r="I131" s="166">
        <f>+SUMIFS('2º Trim'!$Q$264:$Q$299,'2º Trim'!$C$264:$C$299,'Custos Totais Incorridos'!$F131)</f>
        <v>0</v>
      </c>
      <c r="J131" s="166">
        <f>+SUMIFS('3º Trim'!$Q$264:$Q$299,'3º Trim'!$C$264:$C$299,'Custos Totais Incorridos'!$F131)</f>
        <v>0</v>
      </c>
      <c r="K131" s="166">
        <f>+SUMIFS('4º Trim'!$Q$264:$Q$299,'4º Trim'!$C$264:$C$299,'Custos Totais Incorridos'!$F131)</f>
        <v>0</v>
      </c>
      <c r="L131" s="166">
        <f>+SUMIFS('5º Trim'!$Q$264:$Q$299,'5º Trim'!$C$264:$C$299,'Custos Totais Incorridos'!$F131)</f>
        <v>0</v>
      </c>
      <c r="M131" s="166">
        <f>+SUMIFS('6º Trim'!$Q$264:$Q$299,'6º Trim'!$C$264:$C$299,'Custos Totais Incorridos'!$F131)</f>
        <v>0</v>
      </c>
      <c r="N131" s="166">
        <f>+SUMIFS('7º Trim'!$Q$264:$Q$299,'7º Trim'!$C$264:$C$299,'Custos Totais Incorridos'!$F131)</f>
        <v>0</v>
      </c>
      <c r="O131" s="166">
        <f>+SUMIFS('8º Trim'!$Q$264:$Q$299,'8º Trim'!$C$264:$C$299,'Custos Totais Incorridos'!$F131)</f>
        <v>0</v>
      </c>
      <c r="P131" s="166">
        <f>+SUMIFS('9º Trim'!$Q$264:$Q$299,'9º Trim'!$C$264:$C$299,'Custos Totais Incorridos'!$F131)</f>
        <v>0</v>
      </c>
      <c r="Q131" s="166">
        <f t="shared" si="15"/>
        <v>0</v>
      </c>
      <c r="R131" s="168"/>
      <c r="S131" s="167">
        <f t="shared" si="16"/>
        <v>0</v>
      </c>
      <c r="T131" s="6"/>
      <c r="U131" s="197">
        <f t="shared" si="21"/>
        <v>0</v>
      </c>
      <c r="V131" s="88">
        <f t="shared" si="17"/>
        <v>0</v>
      </c>
      <c r="W131" s="6"/>
    </row>
    <row r="132" spans="3:23" ht="52">
      <c r="C132" s="6" t="str">
        <f t="shared" si="19"/>
        <v>S</v>
      </c>
      <c r="D132" s="6"/>
      <c r="E132" s="81" t="s">
        <v>111</v>
      </c>
      <c r="F132" s="47">
        <f t="shared" si="20"/>
        <v>0</v>
      </c>
      <c r="G132" s="48">
        <f t="shared" si="20"/>
        <v>0</v>
      </c>
      <c r="H132" s="166">
        <f>+IFERROR(SUMIFS(H$20:H$131,$F$20:$F$131,$F132)*$Q267/SUMIFS($Q$155:$Q$266,$F$155:$F$266,$F267),0)</f>
        <v>0</v>
      </c>
      <c r="I132" s="166">
        <f t="shared" ref="I132:P132" si="24">+IFERROR(SUMIFS(I$20:I$131,$F$20:$F$131,$F132)*$Q267/SUMIFS($Q$155:$Q$266,$F$155:$F$266,$F267),0)</f>
        <v>0</v>
      </c>
      <c r="J132" s="166">
        <f t="shared" si="24"/>
        <v>0</v>
      </c>
      <c r="K132" s="166">
        <f t="shared" si="24"/>
        <v>0</v>
      </c>
      <c r="L132" s="166">
        <f t="shared" si="24"/>
        <v>0</v>
      </c>
      <c r="M132" s="166">
        <f t="shared" si="24"/>
        <v>0</v>
      </c>
      <c r="N132" s="166">
        <f t="shared" si="24"/>
        <v>0</v>
      </c>
      <c r="O132" s="166">
        <f t="shared" si="24"/>
        <v>0</v>
      </c>
      <c r="P132" s="166">
        <f t="shared" si="24"/>
        <v>0</v>
      </c>
      <c r="Q132" s="166">
        <f t="shared" si="15"/>
        <v>0</v>
      </c>
      <c r="R132" s="168"/>
      <c r="S132" s="167">
        <f t="shared" si="16"/>
        <v>0</v>
      </c>
      <c r="T132" s="6"/>
      <c r="U132" s="197">
        <f t="shared" si="21"/>
        <v>0</v>
      </c>
      <c r="V132" s="88">
        <f t="shared" si="17"/>
        <v>0</v>
      </c>
      <c r="W132" s="6"/>
    </row>
    <row r="133" spans="3:23" ht="15" customHeight="1">
      <c r="C133" s="6" t="str">
        <f t="shared" si="19"/>
        <v>N</v>
      </c>
      <c r="D133" s="6"/>
      <c r="E133" s="44" t="s">
        <v>81</v>
      </c>
      <c r="F133" s="47">
        <f t="shared" si="20"/>
        <v>0</v>
      </c>
      <c r="G133" s="48">
        <f t="shared" si="20"/>
        <v>0</v>
      </c>
      <c r="H133" s="166">
        <f t="shared" ref="H133:P133" si="25">+IFERROR(SUMIFS(H$20:H$131,$F$20:$F$131,$F133)*$Q268/SUMIFS($Q$155:$Q$266,$F$155:$F$266,$F268),0)</f>
        <v>0</v>
      </c>
      <c r="I133" s="166">
        <f t="shared" si="25"/>
        <v>0</v>
      </c>
      <c r="J133" s="166">
        <f t="shared" si="25"/>
        <v>0</v>
      </c>
      <c r="K133" s="166">
        <f t="shared" si="25"/>
        <v>0</v>
      </c>
      <c r="L133" s="166">
        <f t="shared" si="25"/>
        <v>0</v>
      </c>
      <c r="M133" s="166">
        <f t="shared" si="25"/>
        <v>0</v>
      </c>
      <c r="N133" s="166">
        <f t="shared" si="25"/>
        <v>0</v>
      </c>
      <c r="O133" s="166">
        <f t="shared" si="25"/>
        <v>0</v>
      </c>
      <c r="P133" s="166">
        <f t="shared" si="25"/>
        <v>0</v>
      </c>
      <c r="Q133" s="166">
        <f t="shared" si="15"/>
        <v>0</v>
      </c>
      <c r="R133" s="168"/>
      <c r="S133" s="167">
        <f t="shared" si="16"/>
        <v>0</v>
      </c>
      <c r="T133" s="6"/>
      <c r="U133" s="197">
        <f t="shared" si="21"/>
        <v>0</v>
      </c>
      <c r="V133" s="88">
        <f t="shared" si="17"/>
        <v>0</v>
      </c>
      <c r="W133" s="6"/>
    </row>
    <row r="134" spans="3:23">
      <c r="C134" s="6" t="str">
        <f t="shared" si="19"/>
        <v>N</v>
      </c>
      <c r="D134" s="6"/>
      <c r="E134" s="44" t="str">
        <f t="shared" ref="E134:E147" si="26">+E133</f>
        <v>h) Custos Indiretos 
(% de custos elegíveis, com exclusão de
subcontratações e recursos fornecidos por terceiros)</v>
      </c>
      <c r="F134" s="47">
        <f t="shared" si="20"/>
        <v>0</v>
      </c>
      <c r="G134" s="48">
        <f t="shared" si="20"/>
        <v>0</v>
      </c>
      <c r="H134" s="166">
        <f t="shared" ref="H134:P134" si="27">+IFERROR(SUMIFS(H$20:H$131,$F$20:$F$131,$F134)*$Q269/SUMIFS($Q$155:$Q$266,$F$155:$F$266,$F269),0)</f>
        <v>0</v>
      </c>
      <c r="I134" s="166">
        <f t="shared" si="27"/>
        <v>0</v>
      </c>
      <c r="J134" s="166">
        <f t="shared" si="27"/>
        <v>0</v>
      </c>
      <c r="K134" s="166">
        <f t="shared" si="27"/>
        <v>0</v>
      </c>
      <c r="L134" s="166">
        <f t="shared" si="27"/>
        <v>0</v>
      </c>
      <c r="M134" s="166">
        <f t="shared" si="27"/>
        <v>0</v>
      </c>
      <c r="N134" s="166">
        <f t="shared" si="27"/>
        <v>0</v>
      </c>
      <c r="O134" s="166">
        <f t="shared" si="27"/>
        <v>0</v>
      </c>
      <c r="P134" s="166">
        <f t="shared" si="27"/>
        <v>0</v>
      </c>
      <c r="Q134" s="166">
        <f t="shared" si="15"/>
        <v>0</v>
      </c>
      <c r="R134" s="168"/>
      <c r="S134" s="167">
        <f t="shared" si="16"/>
        <v>0</v>
      </c>
      <c r="T134" s="6"/>
      <c r="U134" s="197">
        <f t="shared" si="21"/>
        <v>0</v>
      </c>
      <c r="V134" s="88">
        <f t="shared" si="17"/>
        <v>0</v>
      </c>
      <c r="W134" s="6"/>
    </row>
    <row r="135" spans="3:23">
      <c r="C135" s="6" t="str">
        <f t="shared" si="19"/>
        <v>N</v>
      </c>
      <c r="D135" s="6"/>
      <c r="E135" s="44" t="str">
        <f t="shared" si="26"/>
        <v>h) Custos Indiretos 
(% de custos elegíveis, com exclusão de
subcontratações e recursos fornecidos por terceiros)</v>
      </c>
      <c r="F135" s="47">
        <f t="shared" si="20"/>
        <v>0</v>
      </c>
      <c r="G135" s="48">
        <f t="shared" si="20"/>
        <v>0</v>
      </c>
      <c r="H135" s="166">
        <f t="shared" ref="H135:P135" si="28">+IFERROR(SUMIFS(H$20:H$131,$F$20:$F$131,$F135)*$Q270/SUMIFS($Q$155:$Q$266,$F$155:$F$266,$F270),0)</f>
        <v>0</v>
      </c>
      <c r="I135" s="166">
        <f t="shared" si="28"/>
        <v>0</v>
      </c>
      <c r="J135" s="166">
        <f t="shared" si="28"/>
        <v>0</v>
      </c>
      <c r="K135" s="166">
        <f t="shared" si="28"/>
        <v>0</v>
      </c>
      <c r="L135" s="166">
        <f t="shared" si="28"/>
        <v>0</v>
      </c>
      <c r="M135" s="166">
        <f t="shared" si="28"/>
        <v>0</v>
      </c>
      <c r="N135" s="166">
        <f t="shared" si="28"/>
        <v>0</v>
      </c>
      <c r="O135" s="166">
        <f t="shared" si="28"/>
        <v>0</v>
      </c>
      <c r="P135" s="166">
        <f t="shared" si="28"/>
        <v>0</v>
      </c>
      <c r="Q135" s="166">
        <f t="shared" si="15"/>
        <v>0</v>
      </c>
      <c r="R135" s="168"/>
      <c r="S135" s="167">
        <f t="shared" si="16"/>
        <v>0</v>
      </c>
      <c r="T135" s="6"/>
      <c r="U135" s="197">
        <f t="shared" si="21"/>
        <v>0</v>
      </c>
      <c r="V135" s="88">
        <f t="shared" si="17"/>
        <v>0</v>
      </c>
      <c r="W135" s="6"/>
    </row>
    <row r="136" spans="3:23">
      <c r="C136" s="6" t="str">
        <f t="shared" si="19"/>
        <v>N</v>
      </c>
      <c r="D136" s="6"/>
      <c r="E136" s="44" t="str">
        <f t="shared" si="26"/>
        <v>h) Custos Indiretos 
(% de custos elegíveis, com exclusão de
subcontratações e recursos fornecidos por terceiros)</v>
      </c>
      <c r="F136" s="47">
        <f t="shared" si="20"/>
        <v>0</v>
      </c>
      <c r="G136" s="48">
        <f t="shared" si="20"/>
        <v>0</v>
      </c>
      <c r="H136" s="166">
        <f t="shared" ref="H136:P136" si="29">+IFERROR(SUMIFS(H$20:H$131,$F$20:$F$131,$F136)*$Q271/SUMIFS($Q$155:$Q$266,$F$155:$F$266,$F271),0)</f>
        <v>0</v>
      </c>
      <c r="I136" s="166">
        <f t="shared" si="29"/>
        <v>0</v>
      </c>
      <c r="J136" s="166">
        <f t="shared" si="29"/>
        <v>0</v>
      </c>
      <c r="K136" s="166">
        <f t="shared" si="29"/>
        <v>0</v>
      </c>
      <c r="L136" s="166">
        <f t="shared" si="29"/>
        <v>0</v>
      </c>
      <c r="M136" s="166">
        <f t="shared" si="29"/>
        <v>0</v>
      </c>
      <c r="N136" s="166">
        <f t="shared" si="29"/>
        <v>0</v>
      </c>
      <c r="O136" s="166">
        <f t="shared" si="29"/>
        <v>0</v>
      </c>
      <c r="P136" s="166">
        <f t="shared" si="29"/>
        <v>0</v>
      </c>
      <c r="Q136" s="166">
        <f t="shared" si="15"/>
        <v>0</v>
      </c>
      <c r="R136" s="168"/>
      <c r="S136" s="167">
        <f t="shared" si="16"/>
        <v>0</v>
      </c>
      <c r="T136" s="6"/>
      <c r="U136" s="197">
        <f t="shared" si="21"/>
        <v>0</v>
      </c>
      <c r="V136" s="88">
        <f t="shared" si="17"/>
        <v>0</v>
      </c>
      <c r="W136" s="6"/>
    </row>
    <row r="137" spans="3:23">
      <c r="C137" s="6" t="str">
        <f t="shared" si="19"/>
        <v>N</v>
      </c>
      <c r="D137" s="6"/>
      <c r="E137" s="44" t="str">
        <f t="shared" si="26"/>
        <v>h) Custos Indiretos 
(% de custos elegíveis, com exclusão de
subcontratações e recursos fornecidos por terceiros)</v>
      </c>
      <c r="F137" s="47">
        <f t="shared" si="20"/>
        <v>0</v>
      </c>
      <c r="G137" s="48">
        <f t="shared" si="20"/>
        <v>0</v>
      </c>
      <c r="H137" s="166">
        <f t="shared" ref="H137:P137" si="30">+IFERROR(SUMIFS(H$20:H$131,$F$20:$F$131,$F137)*$Q272/SUMIFS($Q$155:$Q$266,$F$155:$F$266,$F272),0)</f>
        <v>0</v>
      </c>
      <c r="I137" s="166">
        <f t="shared" si="30"/>
        <v>0</v>
      </c>
      <c r="J137" s="166">
        <f t="shared" si="30"/>
        <v>0</v>
      </c>
      <c r="K137" s="166">
        <f t="shared" si="30"/>
        <v>0</v>
      </c>
      <c r="L137" s="166">
        <f t="shared" si="30"/>
        <v>0</v>
      </c>
      <c r="M137" s="166">
        <f t="shared" si="30"/>
        <v>0</v>
      </c>
      <c r="N137" s="166">
        <f t="shared" si="30"/>
        <v>0</v>
      </c>
      <c r="O137" s="166">
        <f t="shared" si="30"/>
        <v>0</v>
      </c>
      <c r="P137" s="166">
        <f t="shared" si="30"/>
        <v>0</v>
      </c>
      <c r="Q137" s="166">
        <f t="shared" si="15"/>
        <v>0</v>
      </c>
      <c r="R137" s="168"/>
      <c r="S137" s="167">
        <f t="shared" si="16"/>
        <v>0</v>
      </c>
      <c r="T137" s="6"/>
      <c r="U137" s="197">
        <f t="shared" si="21"/>
        <v>0</v>
      </c>
      <c r="V137" s="88">
        <f t="shared" si="17"/>
        <v>0</v>
      </c>
      <c r="W137" s="6"/>
    </row>
    <row r="138" spans="3:23">
      <c r="C138" s="6" t="str">
        <f t="shared" si="19"/>
        <v>N</v>
      </c>
      <c r="D138" s="6"/>
      <c r="E138" s="44" t="str">
        <f t="shared" si="26"/>
        <v>h) Custos Indiretos 
(% de custos elegíveis, com exclusão de
subcontratações e recursos fornecidos por terceiros)</v>
      </c>
      <c r="F138" s="47">
        <f t="shared" si="20"/>
        <v>0</v>
      </c>
      <c r="G138" s="48">
        <f t="shared" si="20"/>
        <v>0</v>
      </c>
      <c r="H138" s="166">
        <f t="shared" ref="H138:P138" si="31">+IFERROR(SUMIFS(H$20:H$131,$F$20:$F$131,$F138)*$Q273/SUMIFS($Q$155:$Q$266,$F$155:$F$266,$F273),0)</f>
        <v>0</v>
      </c>
      <c r="I138" s="166">
        <f t="shared" si="31"/>
        <v>0</v>
      </c>
      <c r="J138" s="166">
        <f t="shared" si="31"/>
        <v>0</v>
      </c>
      <c r="K138" s="166">
        <f t="shared" si="31"/>
        <v>0</v>
      </c>
      <c r="L138" s="166">
        <f t="shared" si="31"/>
        <v>0</v>
      </c>
      <c r="M138" s="166">
        <f t="shared" si="31"/>
        <v>0</v>
      </c>
      <c r="N138" s="166">
        <f t="shared" si="31"/>
        <v>0</v>
      </c>
      <c r="O138" s="166">
        <f t="shared" si="31"/>
        <v>0</v>
      </c>
      <c r="P138" s="166">
        <f t="shared" si="31"/>
        <v>0</v>
      </c>
      <c r="Q138" s="166">
        <f t="shared" si="15"/>
        <v>0</v>
      </c>
      <c r="R138" s="168"/>
      <c r="S138" s="167">
        <f t="shared" si="16"/>
        <v>0</v>
      </c>
      <c r="T138" s="6"/>
      <c r="U138" s="197">
        <f t="shared" si="21"/>
        <v>0</v>
      </c>
      <c r="V138" s="88">
        <f t="shared" si="17"/>
        <v>0</v>
      </c>
      <c r="W138" s="6"/>
    </row>
    <row r="139" spans="3:23">
      <c r="C139" s="6" t="str">
        <f t="shared" si="19"/>
        <v>N</v>
      </c>
      <c r="D139" s="6"/>
      <c r="E139" s="44" t="str">
        <f t="shared" si="26"/>
        <v>h) Custos Indiretos 
(% de custos elegíveis, com exclusão de
subcontratações e recursos fornecidos por terceiros)</v>
      </c>
      <c r="F139" s="47">
        <f t="shared" si="20"/>
        <v>0</v>
      </c>
      <c r="G139" s="48">
        <f t="shared" si="20"/>
        <v>0</v>
      </c>
      <c r="H139" s="166">
        <f t="shared" ref="H139:P139" si="32">+IFERROR(SUMIFS(H$20:H$131,$F$20:$F$131,$F139)*$Q274/SUMIFS($Q$155:$Q$266,$F$155:$F$266,$F274),0)</f>
        <v>0</v>
      </c>
      <c r="I139" s="166">
        <f t="shared" si="32"/>
        <v>0</v>
      </c>
      <c r="J139" s="166">
        <f t="shared" si="32"/>
        <v>0</v>
      </c>
      <c r="K139" s="166">
        <f t="shared" si="32"/>
        <v>0</v>
      </c>
      <c r="L139" s="166">
        <f t="shared" si="32"/>
        <v>0</v>
      </c>
      <c r="M139" s="166">
        <f t="shared" si="32"/>
        <v>0</v>
      </c>
      <c r="N139" s="166">
        <f t="shared" si="32"/>
        <v>0</v>
      </c>
      <c r="O139" s="166">
        <f t="shared" si="32"/>
        <v>0</v>
      </c>
      <c r="P139" s="166">
        <f t="shared" si="32"/>
        <v>0</v>
      </c>
      <c r="Q139" s="166">
        <f t="shared" si="15"/>
        <v>0</v>
      </c>
      <c r="R139" s="168"/>
      <c r="S139" s="167">
        <f t="shared" si="16"/>
        <v>0</v>
      </c>
      <c r="T139" s="6"/>
      <c r="U139" s="197">
        <f t="shared" si="21"/>
        <v>0</v>
      </c>
      <c r="V139" s="88">
        <f t="shared" si="17"/>
        <v>0</v>
      </c>
      <c r="W139" s="6"/>
    </row>
    <row r="140" spans="3:23">
      <c r="C140" s="6" t="str">
        <f t="shared" si="19"/>
        <v>N</v>
      </c>
      <c r="D140" s="6"/>
      <c r="E140" s="44" t="str">
        <f t="shared" si="26"/>
        <v>h) Custos Indiretos 
(% de custos elegíveis, com exclusão de
subcontratações e recursos fornecidos por terceiros)</v>
      </c>
      <c r="F140" s="47">
        <f t="shared" si="20"/>
        <v>0</v>
      </c>
      <c r="G140" s="48">
        <f t="shared" si="20"/>
        <v>0</v>
      </c>
      <c r="H140" s="166">
        <f t="shared" ref="H140:P140" si="33">+IFERROR(SUMIFS(H$20:H$131,$F$20:$F$131,$F140)*$Q275/SUMIFS($Q$155:$Q$266,$F$155:$F$266,$F275),0)</f>
        <v>0</v>
      </c>
      <c r="I140" s="166">
        <f t="shared" si="33"/>
        <v>0</v>
      </c>
      <c r="J140" s="166">
        <f t="shared" si="33"/>
        <v>0</v>
      </c>
      <c r="K140" s="166">
        <f t="shared" si="33"/>
        <v>0</v>
      </c>
      <c r="L140" s="166">
        <f t="shared" si="33"/>
        <v>0</v>
      </c>
      <c r="M140" s="166">
        <f t="shared" si="33"/>
        <v>0</v>
      </c>
      <c r="N140" s="166">
        <f t="shared" si="33"/>
        <v>0</v>
      </c>
      <c r="O140" s="166">
        <f t="shared" si="33"/>
        <v>0</v>
      </c>
      <c r="P140" s="166">
        <f t="shared" si="33"/>
        <v>0</v>
      </c>
      <c r="Q140" s="166">
        <f t="shared" si="15"/>
        <v>0</v>
      </c>
      <c r="R140" s="168"/>
      <c r="S140" s="167">
        <f t="shared" si="16"/>
        <v>0</v>
      </c>
      <c r="T140" s="6"/>
      <c r="U140" s="197">
        <f t="shared" si="21"/>
        <v>0</v>
      </c>
      <c r="V140" s="88">
        <f t="shared" si="17"/>
        <v>0</v>
      </c>
      <c r="W140" s="6"/>
    </row>
    <row r="141" spans="3:23">
      <c r="C141" s="6" t="str">
        <f t="shared" si="19"/>
        <v>N</v>
      </c>
      <c r="D141" s="6"/>
      <c r="E141" s="44" t="str">
        <f t="shared" si="26"/>
        <v>h) Custos Indiretos 
(% de custos elegíveis, com exclusão de
subcontratações e recursos fornecidos por terceiros)</v>
      </c>
      <c r="F141" s="47">
        <f t="shared" si="20"/>
        <v>0</v>
      </c>
      <c r="G141" s="48">
        <f t="shared" si="20"/>
        <v>0</v>
      </c>
      <c r="H141" s="166">
        <f t="shared" ref="H141:P141" si="34">+IFERROR(SUMIFS(H$20:H$131,$F$20:$F$131,$F141)*$Q276/SUMIFS($Q$155:$Q$266,$F$155:$F$266,$F276),0)</f>
        <v>0</v>
      </c>
      <c r="I141" s="166">
        <f t="shared" si="34"/>
        <v>0</v>
      </c>
      <c r="J141" s="166">
        <f t="shared" si="34"/>
        <v>0</v>
      </c>
      <c r="K141" s="166">
        <f t="shared" si="34"/>
        <v>0</v>
      </c>
      <c r="L141" s="166">
        <f t="shared" si="34"/>
        <v>0</v>
      </c>
      <c r="M141" s="166">
        <f t="shared" si="34"/>
        <v>0</v>
      </c>
      <c r="N141" s="166">
        <f t="shared" si="34"/>
        <v>0</v>
      </c>
      <c r="O141" s="166">
        <f t="shared" si="34"/>
        <v>0</v>
      </c>
      <c r="P141" s="166">
        <f t="shared" si="34"/>
        <v>0</v>
      </c>
      <c r="Q141" s="166">
        <f t="shared" si="15"/>
        <v>0</v>
      </c>
      <c r="R141" s="168"/>
      <c r="S141" s="167">
        <f t="shared" si="16"/>
        <v>0</v>
      </c>
      <c r="T141" s="6"/>
      <c r="U141" s="197">
        <f t="shared" si="21"/>
        <v>0</v>
      </c>
      <c r="V141" s="88">
        <f t="shared" si="17"/>
        <v>0</v>
      </c>
      <c r="W141" s="6"/>
    </row>
    <row r="142" spans="3:23">
      <c r="C142" s="6" t="str">
        <f t="shared" si="19"/>
        <v>N</v>
      </c>
      <c r="D142" s="6"/>
      <c r="E142" s="44" t="str">
        <f t="shared" si="26"/>
        <v>h) Custos Indiretos 
(% de custos elegíveis, com exclusão de
subcontratações e recursos fornecidos por terceiros)</v>
      </c>
      <c r="F142" s="47">
        <f t="shared" si="20"/>
        <v>0</v>
      </c>
      <c r="G142" s="48">
        <f t="shared" si="20"/>
        <v>0</v>
      </c>
      <c r="H142" s="166">
        <f t="shared" ref="H142:P142" si="35">+IFERROR(SUMIFS(H$20:H$131,$F$20:$F$131,$F142)*$Q277/SUMIFS($Q$155:$Q$266,$F$155:$F$266,$F277),0)</f>
        <v>0</v>
      </c>
      <c r="I142" s="166">
        <f t="shared" si="35"/>
        <v>0</v>
      </c>
      <c r="J142" s="166">
        <f t="shared" si="35"/>
        <v>0</v>
      </c>
      <c r="K142" s="166">
        <f t="shared" si="35"/>
        <v>0</v>
      </c>
      <c r="L142" s="166">
        <f t="shared" si="35"/>
        <v>0</v>
      </c>
      <c r="M142" s="166">
        <f t="shared" si="35"/>
        <v>0</v>
      </c>
      <c r="N142" s="166">
        <f t="shared" si="35"/>
        <v>0</v>
      </c>
      <c r="O142" s="166">
        <f t="shared" si="35"/>
        <v>0</v>
      </c>
      <c r="P142" s="166">
        <f t="shared" si="35"/>
        <v>0</v>
      </c>
      <c r="Q142" s="166">
        <f t="shared" si="15"/>
        <v>0</v>
      </c>
      <c r="R142" s="168"/>
      <c r="S142" s="167">
        <f t="shared" si="16"/>
        <v>0</v>
      </c>
      <c r="T142" s="6"/>
      <c r="U142" s="197">
        <f t="shared" si="21"/>
        <v>0</v>
      </c>
      <c r="V142" s="88">
        <f t="shared" si="17"/>
        <v>0</v>
      </c>
      <c r="W142" s="6"/>
    </row>
    <row r="143" spans="3:23">
      <c r="C143" s="6" t="str">
        <f t="shared" si="19"/>
        <v>N</v>
      </c>
      <c r="D143" s="6"/>
      <c r="E143" s="44" t="str">
        <f t="shared" si="26"/>
        <v>h) Custos Indiretos 
(% de custos elegíveis, com exclusão de
subcontratações e recursos fornecidos por terceiros)</v>
      </c>
      <c r="F143" s="47">
        <f t="shared" si="20"/>
        <v>0</v>
      </c>
      <c r="G143" s="48">
        <f t="shared" si="20"/>
        <v>0</v>
      </c>
      <c r="H143" s="166">
        <f t="shared" ref="H143:P143" si="36">+IFERROR(SUMIFS(H$20:H$131,$F$20:$F$131,$F143)*$Q278/SUMIFS($Q$155:$Q$266,$F$155:$F$266,$F278),0)</f>
        <v>0</v>
      </c>
      <c r="I143" s="166">
        <f t="shared" si="36"/>
        <v>0</v>
      </c>
      <c r="J143" s="166">
        <f t="shared" si="36"/>
        <v>0</v>
      </c>
      <c r="K143" s="166">
        <f t="shared" si="36"/>
        <v>0</v>
      </c>
      <c r="L143" s="166">
        <f t="shared" si="36"/>
        <v>0</v>
      </c>
      <c r="M143" s="166">
        <f t="shared" si="36"/>
        <v>0</v>
      </c>
      <c r="N143" s="166">
        <f t="shared" si="36"/>
        <v>0</v>
      </c>
      <c r="O143" s="166">
        <f t="shared" si="36"/>
        <v>0</v>
      </c>
      <c r="P143" s="166">
        <f t="shared" si="36"/>
        <v>0</v>
      </c>
      <c r="Q143" s="166">
        <f t="shared" si="15"/>
        <v>0</v>
      </c>
      <c r="R143" s="168"/>
      <c r="S143" s="167">
        <f t="shared" si="16"/>
        <v>0</v>
      </c>
      <c r="T143" s="6"/>
      <c r="U143" s="197">
        <f t="shared" si="21"/>
        <v>0</v>
      </c>
      <c r="V143" s="88">
        <f t="shared" si="17"/>
        <v>0</v>
      </c>
      <c r="W143" s="6"/>
    </row>
    <row r="144" spans="3:23">
      <c r="C144" s="6" t="str">
        <f t="shared" si="19"/>
        <v>N</v>
      </c>
      <c r="D144" s="6"/>
      <c r="E144" s="44" t="str">
        <f t="shared" si="26"/>
        <v>h) Custos Indiretos 
(% de custos elegíveis, com exclusão de
subcontratações e recursos fornecidos por terceiros)</v>
      </c>
      <c r="F144" s="47">
        <f t="shared" si="20"/>
        <v>0</v>
      </c>
      <c r="G144" s="48">
        <f t="shared" si="20"/>
        <v>0</v>
      </c>
      <c r="H144" s="166">
        <f t="shared" ref="H144:P144" si="37">+IFERROR(SUMIFS(H$20:H$131,$F$20:$F$131,$F144)*$Q279/SUMIFS($Q$155:$Q$266,$F$155:$F$266,$F279),0)</f>
        <v>0</v>
      </c>
      <c r="I144" s="166">
        <f t="shared" si="37"/>
        <v>0</v>
      </c>
      <c r="J144" s="166">
        <f t="shared" si="37"/>
        <v>0</v>
      </c>
      <c r="K144" s="166">
        <f t="shared" si="37"/>
        <v>0</v>
      </c>
      <c r="L144" s="166">
        <f t="shared" si="37"/>
        <v>0</v>
      </c>
      <c r="M144" s="166">
        <f t="shared" si="37"/>
        <v>0</v>
      </c>
      <c r="N144" s="166">
        <f t="shared" si="37"/>
        <v>0</v>
      </c>
      <c r="O144" s="166">
        <f t="shared" si="37"/>
        <v>0</v>
      </c>
      <c r="P144" s="166">
        <f t="shared" si="37"/>
        <v>0</v>
      </c>
      <c r="Q144" s="166">
        <f t="shared" si="15"/>
        <v>0</v>
      </c>
      <c r="R144" s="168"/>
      <c r="S144" s="167">
        <f t="shared" si="16"/>
        <v>0</v>
      </c>
      <c r="T144" s="6"/>
      <c r="U144" s="197">
        <f t="shared" si="21"/>
        <v>0</v>
      </c>
      <c r="V144" s="88">
        <f t="shared" si="17"/>
        <v>0</v>
      </c>
      <c r="W144" s="6"/>
    </row>
    <row r="145" spans="3:23">
      <c r="C145" s="6" t="str">
        <f t="shared" si="19"/>
        <v>N</v>
      </c>
      <c r="D145" s="6"/>
      <c r="E145" s="44" t="str">
        <f t="shared" si="26"/>
        <v>h) Custos Indiretos 
(% de custos elegíveis, com exclusão de
subcontratações e recursos fornecidos por terceiros)</v>
      </c>
      <c r="F145" s="47">
        <f t="shared" si="20"/>
        <v>0</v>
      </c>
      <c r="G145" s="48">
        <f t="shared" si="20"/>
        <v>0</v>
      </c>
      <c r="H145" s="166">
        <f t="shared" ref="H145:P145" si="38">+IFERROR(SUMIFS(H$20:H$131,$F$20:$F$131,$F145)*$Q280/SUMIFS($Q$155:$Q$266,$F$155:$F$266,$F280),0)</f>
        <v>0</v>
      </c>
      <c r="I145" s="166">
        <f t="shared" si="38"/>
        <v>0</v>
      </c>
      <c r="J145" s="166">
        <f t="shared" si="38"/>
        <v>0</v>
      </c>
      <c r="K145" s="166">
        <f t="shared" si="38"/>
        <v>0</v>
      </c>
      <c r="L145" s="166">
        <f t="shared" si="38"/>
        <v>0</v>
      </c>
      <c r="M145" s="166">
        <f t="shared" si="38"/>
        <v>0</v>
      </c>
      <c r="N145" s="166">
        <f t="shared" si="38"/>
        <v>0</v>
      </c>
      <c r="O145" s="166">
        <f t="shared" si="38"/>
        <v>0</v>
      </c>
      <c r="P145" s="166">
        <f t="shared" si="38"/>
        <v>0</v>
      </c>
      <c r="Q145" s="166">
        <f t="shared" si="15"/>
        <v>0</v>
      </c>
      <c r="R145" s="168"/>
      <c r="S145" s="167">
        <f t="shared" si="16"/>
        <v>0</v>
      </c>
      <c r="T145" s="6"/>
      <c r="U145" s="197">
        <f t="shared" si="21"/>
        <v>0</v>
      </c>
      <c r="V145" s="88">
        <f t="shared" si="17"/>
        <v>0</v>
      </c>
      <c r="W145" s="6"/>
    </row>
    <row r="146" spans="3:23">
      <c r="C146" s="6" t="str">
        <f t="shared" si="19"/>
        <v>N</v>
      </c>
      <c r="D146" s="6"/>
      <c r="E146" s="44" t="str">
        <f t="shared" si="26"/>
        <v>h) Custos Indiretos 
(% de custos elegíveis, com exclusão de
subcontratações e recursos fornecidos por terceiros)</v>
      </c>
      <c r="F146" s="47">
        <f t="shared" si="20"/>
        <v>0</v>
      </c>
      <c r="G146" s="48">
        <f t="shared" si="20"/>
        <v>0</v>
      </c>
      <c r="H146" s="166">
        <f t="shared" ref="H146:P146" si="39">+IFERROR(SUMIFS(H$20:H$131,$F$20:$F$131,$F146)*$Q281/SUMIFS($Q$155:$Q$266,$F$155:$F$266,$F281),0)</f>
        <v>0</v>
      </c>
      <c r="I146" s="166">
        <f t="shared" si="39"/>
        <v>0</v>
      </c>
      <c r="J146" s="166">
        <f t="shared" si="39"/>
        <v>0</v>
      </c>
      <c r="K146" s="166">
        <f t="shared" si="39"/>
        <v>0</v>
      </c>
      <c r="L146" s="166">
        <f t="shared" si="39"/>
        <v>0</v>
      </c>
      <c r="M146" s="166">
        <f t="shared" si="39"/>
        <v>0</v>
      </c>
      <c r="N146" s="166">
        <f t="shared" si="39"/>
        <v>0</v>
      </c>
      <c r="O146" s="166">
        <f t="shared" si="39"/>
        <v>0</v>
      </c>
      <c r="P146" s="166">
        <f t="shared" si="39"/>
        <v>0</v>
      </c>
      <c r="Q146" s="166">
        <f t="shared" si="15"/>
        <v>0</v>
      </c>
      <c r="R146" s="168"/>
      <c r="S146" s="167">
        <f t="shared" si="16"/>
        <v>0</v>
      </c>
      <c r="T146" s="6"/>
      <c r="U146" s="197">
        <f t="shared" si="21"/>
        <v>0</v>
      </c>
      <c r="V146" s="88">
        <f t="shared" si="17"/>
        <v>0</v>
      </c>
      <c r="W146" s="6"/>
    </row>
    <row r="147" spans="3:23">
      <c r="C147" s="6" t="str">
        <f t="shared" si="19"/>
        <v>N</v>
      </c>
      <c r="D147" s="6"/>
      <c r="E147" s="44" t="str">
        <f t="shared" si="26"/>
        <v>h) Custos Indiretos 
(% de custos elegíveis, com exclusão de
subcontratações e recursos fornecidos por terceiros)</v>
      </c>
      <c r="F147" s="47">
        <f t="shared" si="20"/>
        <v>0</v>
      </c>
      <c r="G147" s="48">
        <f t="shared" si="20"/>
        <v>0</v>
      </c>
      <c r="H147" s="166">
        <f t="shared" ref="H147:P147" si="40">+IFERROR(SUMIFS(H$20:H$131,$F$20:$F$131,$F147)*$Q282/SUMIFS($Q$155:$Q$266,$F$155:$F$266,$F282),0)</f>
        <v>0</v>
      </c>
      <c r="I147" s="166">
        <f t="shared" si="40"/>
        <v>0</v>
      </c>
      <c r="J147" s="166">
        <f t="shared" si="40"/>
        <v>0</v>
      </c>
      <c r="K147" s="166">
        <f t="shared" si="40"/>
        <v>0</v>
      </c>
      <c r="L147" s="166">
        <f t="shared" si="40"/>
        <v>0</v>
      </c>
      <c r="M147" s="166">
        <f t="shared" si="40"/>
        <v>0</v>
      </c>
      <c r="N147" s="166">
        <f t="shared" si="40"/>
        <v>0</v>
      </c>
      <c r="O147" s="166">
        <f t="shared" si="40"/>
        <v>0</v>
      </c>
      <c r="P147" s="166">
        <f t="shared" si="40"/>
        <v>0</v>
      </c>
      <c r="Q147" s="166">
        <f t="shared" si="15"/>
        <v>0</v>
      </c>
      <c r="R147" s="168"/>
      <c r="S147" s="167">
        <f t="shared" si="16"/>
        <v>0</v>
      </c>
      <c r="T147" s="6"/>
      <c r="U147" s="197">
        <f t="shared" si="21"/>
        <v>0</v>
      </c>
      <c r="V147" s="88">
        <f t="shared" si="17"/>
        <v>0</v>
      </c>
      <c r="W147" s="6"/>
    </row>
    <row r="148" spans="3:23">
      <c r="C148" s="6" t="s">
        <v>108</v>
      </c>
      <c r="D148" s="6"/>
      <c r="E148" s="53" t="s">
        <v>37</v>
      </c>
      <c r="F148" s="49" t="s">
        <v>37</v>
      </c>
      <c r="G148" s="50" t="s">
        <v>37</v>
      </c>
      <c r="H148" s="80"/>
      <c r="I148" s="51"/>
      <c r="J148" s="51"/>
      <c r="K148" s="51"/>
      <c r="L148" s="51"/>
      <c r="M148" s="51"/>
      <c r="N148" s="51"/>
      <c r="O148" s="51"/>
      <c r="P148" s="83"/>
      <c r="Q148" s="52" t="s">
        <v>37</v>
      </c>
      <c r="R148" s="51"/>
      <c r="S148" s="52" t="s">
        <v>37</v>
      </c>
      <c r="T148" s="6"/>
      <c r="U148" s="198"/>
      <c r="V148" s="6"/>
      <c r="W148" s="6"/>
    </row>
    <row r="149" spans="3:23" ht="8.25" customHeight="1">
      <c r="C149" s="6" t="s">
        <v>108</v>
      </c>
      <c r="D149" s="6"/>
      <c r="E149" s="8"/>
      <c r="F149" s="25"/>
      <c r="G149" s="8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6"/>
      <c r="U149" s="198"/>
      <c r="V149" s="6"/>
      <c r="W149" s="6"/>
    </row>
    <row r="150" spans="3:23" ht="19.5">
      <c r="C150" s="6" t="s">
        <v>108</v>
      </c>
      <c r="D150" s="6"/>
      <c r="E150" s="26" t="s">
        <v>116</v>
      </c>
      <c r="F150" s="27"/>
      <c r="G150" s="28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30"/>
      <c r="T150" s="6"/>
      <c r="U150" s="198"/>
      <c r="V150" s="6"/>
      <c r="W150" s="6"/>
    </row>
    <row r="151" spans="3:23" ht="9" customHeight="1">
      <c r="C151" s="6" t="s">
        <v>108</v>
      </c>
      <c r="D151" s="6"/>
      <c r="E151" s="8"/>
      <c r="F151" s="25"/>
      <c r="G151" s="8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6"/>
      <c r="U151" s="198"/>
      <c r="V151" s="6"/>
      <c r="W151" s="6"/>
    </row>
    <row r="152" spans="3:23">
      <c r="C152" s="6" t="s">
        <v>108</v>
      </c>
      <c r="D152" s="6"/>
      <c r="E152" s="31" t="s">
        <v>30</v>
      </c>
      <c r="F152" s="32" t="s">
        <v>64</v>
      </c>
      <c r="G152" s="31" t="s">
        <v>17</v>
      </c>
      <c r="H152" s="33" t="s">
        <v>31</v>
      </c>
      <c r="I152" s="34"/>
      <c r="J152" s="34"/>
      <c r="K152" s="34"/>
      <c r="L152" s="34"/>
      <c r="M152" s="34"/>
      <c r="N152" s="34"/>
      <c r="O152" s="34"/>
      <c r="P152" s="179"/>
      <c r="Q152" s="35" t="s">
        <v>32</v>
      </c>
      <c r="R152" s="35" t="s">
        <v>32</v>
      </c>
      <c r="S152" s="36" t="s">
        <v>33</v>
      </c>
      <c r="T152" s="6"/>
      <c r="U152" s="198"/>
      <c r="V152" s="6"/>
      <c r="W152" s="6"/>
    </row>
    <row r="153" spans="3:23" ht="26">
      <c r="C153" s="6" t="s">
        <v>108</v>
      </c>
      <c r="D153" s="6"/>
      <c r="E153" s="37"/>
      <c r="F153" s="38" t="s">
        <v>65</v>
      </c>
      <c r="G153" s="37"/>
      <c r="H153" s="39" t="s">
        <v>38</v>
      </c>
      <c r="I153" s="39" t="s">
        <v>39</v>
      </c>
      <c r="J153" s="39" t="s">
        <v>40</v>
      </c>
      <c r="K153" s="39" t="s">
        <v>41</v>
      </c>
      <c r="L153" s="39" t="s">
        <v>42</v>
      </c>
      <c r="M153" s="39" t="s">
        <v>43</v>
      </c>
      <c r="N153" s="39" t="s">
        <v>44</v>
      </c>
      <c r="O153" s="39" t="s">
        <v>45</v>
      </c>
      <c r="P153" s="180"/>
      <c r="Q153" s="40" t="s">
        <v>34</v>
      </c>
      <c r="R153" s="40" t="s">
        <v>35</v>
      </c>
      <c r="S153" s="41" t="s">
        <v>36</v>
      </c>
      <c r="T153" s="6"/>
      <c r="U153" s="198"/>
      <c r="V153" s="6"/>
      <c r="W153" s="6"/>
    </row>
    <row r="154" spans="3:23">
      <c r="C154" s="6" t="s">
        <v>108</v>
      </c>
      <c r="D154" s="6"/>
      <c r="E154" s="42" t="s">
        <v>104</v>
      </c>
      <c r="F154" s="43"/>
      <c r="G154" s="42"/>
      <c r="H154" s="87">
        <f>+SUM(H155:H282)</f>
        <v>0</v>
      </c>
      <c r="I154" s="87">
        <f t="shared" ref="I154:O154" si="41">+SUM(I155:I282)</f>
        <v>0</v>
      </c>
      <c r="J154" s="87">
        <f t="shared" si="41"/>
        <v>0</v>
      </c>
      <c r="K154" s="87">
        <f t="shared" si="41"/>
        <v>0</v>
      </c>
      <c r="L154" s="87">
        <f t="shared" si="41"/>
        <v>0</v>
      </c>
      <c r="M154" s="87">
        <f t="shared" si="41"/>
        <v>0</v>
      </c>
      <c r="N154" s="87">
        <f t="shared" si="41"/>
        <v>0</v>
      </c>
      <c r="O154" s="87">
        <f t="shared" si="41"/>
        <v>0</v>
      </c>
      <c r="P154" s="181"/>
      <c r="Q154" s="87">
        <f>+SUM(Q155:Q282)</f>
        <v>0</v>
      </c>
      <c r="R154" s="87">
        <f t="shared" ref="R154:S154" si="42">+SUM(R155:R282)</f>
        <v>0</v>
      </c>
      <c r="S154" s="87">
        <f t="shared" si="42"/>
        <v>0</v>
      </c>
      <c r="T154" s="6"/>
      <c r="U154" s="198"/>
      <c r="V154" s="6"/>
      <c r="W154" s="6"/>
    </row>
    <row r="155" spans="3:23">
      <c r="C155" s="6" t="str">
        <f>+C20</f>
        <v>S</v>
      </c>
      <c r="D155" s="6"/>
      <c r="E155" s="81" t="s">
        <v>18</v>
      </c>
      <c r="F155" s="45">
        <f>+F20</f>
        <v>0</v>
      </c>
      <c r="G155" s="46">
        <f>+Operação!F135</f>
        <v>0</v>
      </c>
      <c r="H155" s="183"/>
      <c r="I155" s="183"/>
      <c r="J155" s="183"/>
      <c r="K155" s="183"/>
      <c r="L155" s="183"/>
      <c r="M155" s="183"/>
      <c r="N155" s="183"/>
      <c r="O155" s="183"/>
      <c r="P155" s="182"/>
      <c r="Q155" s="167">
        <f>+SUM(H155:O155)</f>
        <v>0</v>
      </c>
      <c r="R155" s="64"/>
      <c r="S155" s="167">
        <f>+R155+Q155</f>
        <v>0</v>
      </c>
      <c r="T155" s="6"/>
      <c r="U155" s="198"/>
      <c r="V155" s="6"/>
      <c r="W155" s="6"/>
    </row>
    <row r="156" spans="3:23">
      <c r="C156" s="6" t="str">
        <f t="shared" ref="C156:C219" si="43">+C21</f>
        <v>N</v>
      </c>
      <c r="D156" s="6"/>
      <c r="E156" s="44" t="str">
        <f>+E155</f>
        <v>a) Recursos humanos afetos ao projeto</v>
      </c>
      <c r="F156" s="45">
        <f t="shared" ref="F156:F170" si="44">+F21</f>
        <v>0</v>
      </c>
      <c r="G156" s="46">
        <f>+Operação!F136</f>
        <v>0</v>
      </c>
      <c r="H156" s="183"/>
      <c r="I156" s="183"/>
      <c r="J156" s="183"/>
      <c r="K156" s="183"/>
      <c r="L156" s="183"/>
      <c r="M156" s="183"/>
      <c r="N156" s="183"/>
      <c r="O156" s="183"/>
      <c r="P156" s="182"/>
      <c r="Q156" s="167">
        <f t="shared" ref="Q156:Q219" si="45">+SUM(H156:O156)</f>
        <v>0</v>
      </c>
      <c r="R156" s="64"/>
      <c r="S156" s="167">
        <f t="shared" ref="S156:S219" si="46">+R156+Q156</f>
        <v>0</v>
      </c>
      <c r="T156" s="6"/>
      <c r="U156" s="198"/>
      <c r="V156" s="6"/>
      <c r="W156" s="6"/>
    </row>
    <row r="157" spans="3:23">
      <c r="C157" s="6" t="str">
        <f t="shared" si="43"/>
        <v>N</v>
      </c>
      <c r="D157" s="6"/>
      <c r="E157" s="44" t="str">
        <f t="shared" ref="E157:E170" si="47">+E156</f>
        <v>a) Recursos humanos afetos ao projeto</v>
      </c>
      <c r="F157" s="45">
        <f t="shared" si="44"/>
        <v>0</v>
      </c>
      <c r="G157" s="46">
        <f>+Operação!F137</f>
        <v>0</v>
      </c>
      <c r="H157" s="183"/>
      <c r="I157" s="183"/>
      <c r="J157" s="183"/>
      <c r="K157" s="183"/>
      <c r="L157" s="183"/>
      <c r="M157" s="183"/>
      <c r="N157" s="183"/>
      <c r="O157" s="183"/>
      <c r="P157" s="182"/>
      <c r="Q157" s="167">
        <f t="shared" si="45"/>
        <v>0</v>
      </c>
      <c r="R157" s="64"/>
      <c r="S157" s="167">
        <f t="shared" si="46"/>
        <v>0</v>
      </c>
      <c r="T157" s="6"/>
      <c r="U157" s="198"/>
      <c r="V157" s="6"/>
      <c r="W157" s="6"/>
    </row>
    <row r="158" spans="3:23">
      <c r="C158" s="6" t="str">
        <f t="shared" si="43"/>
        <v>N</v>
      </c>
      <c r="D158" s="6"/>
      <c r="E158" s="44" t="str">
        <f t="shared" si="47"/>
        <v>a) Recursos humanos afetos ao projeto</v>
      </c>
      <c r="F158" s="45">
        <f t="shared" si="44"/>
        <v>0</v>
      </c>
      <c r="G158" s="46">
        <f>+Operação!F138</f>
        <v>0</v>
      </c>
      <c r="H158" s="183"/>
      <c r="I158" s="183"/>
      <c r="J158" s="183"/>
      <c r="K158" s="183"/>
      <c r="L158" s="183"/>
      <c r="M158" s="183"/>
      <c r="N158" s="183"/>
      <c r="O158" s="183"/>
      <c r="P158" s="182"/>
      <c r="Q158" s="167">
        <f t="shared" si="45"/>
        <v>0</v>
      </c>
      <c r="R158" s="64"/>
      <c r="S158" s="167">
        <f t="shared" si="46"/>
        <v>0</v>
      </c>
      <c r="T158" s="6"/>
      <c r="U158" s="198"/>
      <c r="V158" s="6"/>
      <c r="W158" s="6"/>
    </row>
    <row r="159" spans="3:23">
      <c r="C159" s="6" t="str">
        <f t="shared" si="43"/>
        <v>N</v>
      </c>
      <c r="D159" s="6"/>
      <c r="E159" s="44" t="str">
        <f t="shared" si="47"/>
        <v>a) Recursos humanos afetos ao projeto</v>
      </c>
      <c r="F159" s="45">
        <f t="shared" si="44"/>
        <v>0</v>
      </c>
      <c r="G159" s="46">
        <f>+Operação!F139</f>
        <v>0</v>
      </c>
      <c r="H159" s="183"/>
      <c r="I159" s="183"/>
      <c r="J159" s="183"/>
      <c r="K159" s="183"/>
      <c r="L159" s="183"/>
      <c r="M159" s="183"/>
      <c r="N159" s="183"/>
      <c r="O159" s="183"/>
      <c r="P159" s="182"/>
      <c r="Q159" s="167">
        <f t="shared" si="45"/>
        <v>0</v>
      </c>
      <c r="R159" s="64"/>
      <c r="S159" s="167">
        <f t="shared" si="46"/>
        <v>0</v>
      </c>
      <c r="T159" s="6"/>
      <c r="U159" s="198"/>
      <c r="V159" s="6"/>
      <c r="W159" s="6"/>
    </row>
    <row r="160" spans="3:23">
      <c r="C160" s="6" t="str">
        <f t="shared" si="43"/>
        <v>N</v>
      </c>
      <c r="D160" s="6"/>
      <c r="E160" s="44" t="str">
        <f t="shared" si="47"/>
        <v>a) Recursos humanos afetos ao projeto</v>
      </c>
      <c r="F160" s="45">
        <f t="shared" si="44"/>
        <v>0</v>
      </c>
      <c r="G160" s="46">
        <f>+Operação!F140</f>
        <v>0</v>
      </c>
      <c r="H160" s="183"/>
      <c r="I160" s="183"/>
      <c r="J160" s="183"/>
      <c r="K160" s="183"/>
      <c r="L160" s="183"/>
      <c r="M160" s="183"/>
      <c r="N160" s="183"/>
      <c r="O160" s="183"/>
      <c r="P160" s="182"/>
      <c r="Q160" s="167">
        <f t="shared" si="45"/>
        <v>0</v>
      </c>
      <c r="R160" s="64"/>
      <c r="S160" s="167">
        <f t="shared" si="46"/>
        <v>0</v>
      </c>
      <c r="T160" s="6"/>
      <c r="U160" s="198"/>
      <c r="V160" s="6"/>
      <c r="W160" s="6"/>
    </row>
    <row r="161" spans="3:23">
      <c r="C161" s="6" t="str">
        <f t="shared" si="43"/>
        <v>N</v>
      </c>
      <c r="D161" s="6"/>
      <c r="E161" s="44" t="str">
        <f t="shared" si="47"/>
        <v>a) Recursos humanos afetos ao projeto</v>
      </c>
      <c r="F161" s="45">
        <f t="shared" si="44"/>
        <v>0</v>
      </c>
      <c r="G161" s="46">
        <f>+Operação!F141</f>
        <v>0</v>
      </c>
      <c r="H161" s="183"/>
      <c r="I161" s="183"/>
      <c r="J161" s="183"/>
      <c r="K161" s="183"/>
      <c r="L161" s="183"/>
      <c r="M161" s="183"/>
      <c r="N161" s="183"/>
      <c r="O161" s="183"/>
      <c r="P161" s="182"/>
      <c r="Q161" s="167">
        <f t="shared" si="45"/>
        <v>0</v>
      </c>
      <c r="R161" s="64"/>
      <c r="S161" s="167">
        <f t="shared" si="46"/>
        <v>0</v>
      </c>
      <c r="T161" s="6"/>
      <c r="U161" s="198"/>
      <c r="V161" s="6"/>
      <c r="W161" s="6"/>
    </row>
    <row r="162" spans="3:23">
      <c r="C162" s="6" t="str">
        <f t="shared" si="43"/>
        <v>N</v>
      </c>
      <c r="D162" s="6"/>
      <c r="E162" s="44" t="str">
        <f t="shared" si="47"/>
        <v>a) Recursos humanos afetos ao projeto</v>
      </c>
      <c r="F162" s="45">
        <f t="shared" si="44"/>
        <v>0</v>
      </c>
      <c r="G162" s="46">
        <f>+Operação!F142</f>
        <v>0</v>
      </c>
      <c r="H162" s="183"/>
      <c r="I162" s="183"/>
      <c r="J162" s="183"/>
      <c r="K162" s="183"/>
      <c r="L162" s="183"/>
      <c r="M162" s="183"/>
      <c r="N162" s="183"/>
      <c r="O162" s="183"/>
      <c r="P162" s="182"/>
      <c r="Q162" s="167">
        <f t="shared" si="45"/>
        <v>0</v>
      </c>
      <c r="R162" s="64"/>
      <c r="S162" s="167">
        <f t="shared" si="46"/>
        <v>0</v>
      </c>
      <c r="T162" s="6"/>
      <c r="U162" s="198"/>
      <c r="V162" s="6"/>
      <c r="W162" s="6"/>
    </row>
    <row r="163" spans="3:23">
      <c r="C163" s="6" t="str">
        <f t="shared" si="43"/>
        <v>N</v>
      </c>
      <c r="D163" s="6"/>
      <c r="E163" s="44" t="str">
        <f t="shared" si="47"/>
        <v>a) Recursos humanos afetos ao projeto</v>
      </c>
      <c r="F163" s="45">
        <f t="shared" si="44"/>
        <v>0</v>
      </c>
      <c r="G163" s="46">
        <f>+Operação!F143</f>
        <v>0</v>
      </c>
      <c r="H163" s="183"/>
      <c r="I163" s="183"/>
      <c r="J163" s="183"/>
      <c r="K163" s="183"/>
      <c r="L163" s="183"/>
      <c r="M163" s="183"/>
      <c r="N163" s="183"/>
      <c r="O163" s="183"/>
      <c r="P163" s="182"/>
      <c r="Q163" s="167">
        <f t="shared" si="45"/>
        <v>0</v>
      </c>
      <c r="R163" s="64"/>
      <c r="S163" s="167">
        <f t="shared" si="46"/>
        <v>0</v>
      </c>
      <c r="T163" s="6"/>
      <c r="U163" s="198"/>
      <c r="V163" s="6"/>
      <c r="W163" s="6"/>
    </row>
    <row r="164" spans="3:23">
      <c r="C164" s="6" t="str">
        <f t="shared" si="43"/>
        <v>N</v>
      </c>
      <c r="D164" s="6"/>
      <c r="E164" s="44" t="str">
        <f t="shared" si="47"/>
        <v>a) Recursos humanos afetos ao projeto</v>
      </c>
      <c r="F164" s="45">
        <f t="shared" si="44"/>
        <v>0</v>
      </c>
      <c r="G164" s="46">
        <f>+Operação!F144</f>
        <v>0</v>
      </c>
      <c r="H164" s="183"/>
      <c r="I164" s="183"/>
      <c r="J164" s="183"/>
      <c r="K164" s="183"/>
      <c r="L164" s="183"/>
      <c r="M164" s="183"/>
      <c r="N164" s="183"/>
      <c r="O164" s="183"/>
      <c r="P164" s="182"/>
      <c r="Q164" s="167">
        <f t="shared" si="45"/>
        <v>0</v>
      </c>
      <c r="R164" s="64"/>
      <c r="S164" s="167">
        <f t="shared" si="46"/>
        <v>0</v>
      </c>
      <c r="T164" s="6"/>
      <c r="U164" s="198"/>
      <c r="V164" s="6"/>
      <c r="W164" s="6"/>
    </row>
    <row r="165" spans="3:23">
      <c r="C165" s="6" t="str">
        <f t="shared" si="43"/>
        <v>N</v>
      </c>
      <c r="D165" s="6"/>
      <c r="E165" s="44" t="str">
        <f t="shared" si="47"/>
        <v>a) Recursos humanos afetos ao projeto</v>
      </c>
      <c r="F165" s="45">
        <f t="shared" si="44"/>
        <v>0</v>
      </c>
      <c r="G165" s="46">
        <f>+Operação!F145</f>
        <v>0</v>
      </c>
      <c r="H165" s="183"/>
      <c r="I165" s="183"/>
      <c r="J165" s="183"/>
      <c r="K165" s="183"/>
      <c r="L165" s="183"/>
      <c r="M165" s="183"/>
      <c r="N165" s="183"/>
      <c r="O165" s="183"/>
      <c r="P165" s="182"/>
      <c r="Q165" s="167">
        <f t="shared" si="45"/>
        <v>0</v>
      </c>
      <c r="R165" s="64"/>
      <c r="S165" s="167">
        <f t="shared" si="46"/>
        <v>0</v>
      </c>
      <c r="T165" s="6"/>
      <c r="U165" s="198"/>
      <c r="V165" s="6"/>
      <c r="W165" s="6"/>
    </row>
    <row r="166" spans="3:23">
      <c r="C166" s="6" t="str">
        <f t="shared" si="43"/>
        <v>N</v>
      </c>
      <c r="D166" s="6"/>
      <c r="E166" s="44" t="str">
        <f t="shared" si="47"/>
        <v>a) Recursos humanos afetos ao projeto</v>
      </c>
      <c r="F166" s="45">
        <f t="shared" si="44"/>
        <v>0</v>
      </c>
      <c r="G166" s="46">
        <f>+Operação!F146</f>
        <v>0</v>
      </c>
      <c r="H166" s="183"/>
      <c r="I166" s="183"/>
      <c r="J166" s="183"/>
      <c r="K166" s="183"/>
      <c r="L166" s="183"/>
      <c r="M166" s="183"/>
      <c r="N166" s="183"/>
      <c r="O166" s="183"/>
      <c r="P166" s="182"/>
      <c r="Q166" s="167">
        <f t="shared" si="45"/>
        <v>0</v>
      </c>
      <c r="R166" s="64"/>
      <c r="S166" s="167">
        <f t="shared" si="46"/>
        <v>0</v>
      </c>
      <c r="T166" s="6"/>
      <c r="U166" s="198"/>
      <c r="V166" s="6"/>
      <c r="W166" s="6"/>
    </row>
    <row r="167" spans="3:23">
      <c r="C167" s="6" t="str">
        <f t="shared" si="43"/>
        <v>N</v>
      </c>
      <c r="D167" s="6"/>
      <c r="E167" s="44" t="str">
        <f t="shared" si="47"/>
        <v>a) Recursos humanos afetos ao projeto</v>
      </c>
      <c r="F167" s="45">
        <f t="shared" si="44"/>
        <v>0</v>
      </c>
      <c r="G167" s="46">
        <f>+Operação!F147</f>
        <v>0</v>
      </c>
      <c r="H167" s="183"/>
      <c r="I167" s="183"/>
      <c r="J167" s="183"/>
      <c r="K167" s="183"/>
      <c r="L167" s="183"/>
      <c r="M167" s="183"/>
      <c r="N167" s="183"/>
      <c r="O167" s="183"/>
      <c r="P167" s="182"/>
      <c r="Q167" s="167">
        <f t="shared" si="45"/>
        <v>0</v>
      </c>
      <c r="R167" s="64"/>
      <c r="S167" s="167">
        <f t="shared" si="46"/>
        <v>0</v>
      </c>
      <c r="T167" s="6"/>
      <c r="U167" s="198"/>
      <c r="V167" s="6"/>
      <c r="W167" s="6"/>
    </row>
    <row r="168" spans="3:23">
      <c r="C168" s="6" t="str">
        <f t="shared" si="43"/>
        <v>N</v>
      </c>
      <c r="D168" s="6"/>
      <c r="E168" s="44" t="str">
        <f t="shared" si="47"/>
        <v>a) Recursos humanos afetos ao projeto</v>
      </c>
      <c r="F168" s="45">
        <f t="shared" si="44"/>
        <v>0</v>
      </c>
      <c r="G168" s="46">
        <f>+Operação!F148</f>
        <v>0</v>
      </c>
      <c r="H168" s="183"/>
      <c r="I168" s="183"/>
      <c r="J168" s="183"/>
      <c r="K168" s="183"/>
      <c r="L168" s="183"/>
      <c r="M168" s="183"/>
      <c r="N168" s="183"/>
      <c r="O168" s="183"/>
      <c r="P168" s="182"/>
      <c r="Q168" s="167">
        <f t="shared" si="45"/>
        <v>0</v>
      </c>
      <c r="R168" s="64"/>
      <c r="S168" s="167">
        <f t="shared" si="46"/>
        <v>0</v>
      </c>
      <c r="T168" s="6"/>
      <c r="U168" s="198"/>
      <c r="V168" s="6"/>
      <c r="W168" s="6"/>
    </row>
    <row r="169" spans="3:23">
      <c r="C169" s="6" t="str">
        <f t="shared" si="43"/>
        <v>N</v>
      </c>
      <c r="D169" s="6"/>
      <c r="E169" s="44" t="str">
        <f t="shared" si="47"/>
        <v>a) Recursos humanos afetos ao projeto</v>
      </c>
      <c r="F169" s="45">
        <f t="shared" si="44"/>
        <v>0</v>
      </c>
      <c r="G169" s="46">
        <f>+Operação!F149</f>
        <v>0</v>
      </c>
      <c r="H169" s="183"/>
      <c r="I169" s="183"/>
      <c r="J169" s="183"/>
      <c r="K169" s="183"/>
      <c r="L169" s="183"/>
      <c r="M169" s="183"/>
      <c r="N169" s="183"/>
      <c r="O169" s="183"/>
      <c r="P169" s="182"/>
      <c r="Q169" s="167">
        <f t="shared" si="45"/>
        <v>0</v>
      </c>
      <c r="R169" s="64"/>
      <c r="S169" s="167">
        <f t="shared" si="46"/>
        <v>0</v>
      </c>
      <c r="T169" s="6"/>
      <c r="U169" s="198"/>
      <c r="V169" s="6"/>
      <c r="W169" s="6"/>
    </row>
    <row r="170" spans="3:23">
      <c r="C170" s="6" t="str">
        <f t="shared" si="43"/>
        <v>N</v>
      </c>
      <c r="D170" s="6"/>
      <c r="E170" s="44" t="str">
        <f t="shared" si="47"/>
        <v>a) Recursos humanos afetos ao projeto</v>
      </c>
      <c r="F170" s="45">
        <f t="shared" si="44"/>
        <v>0</v>
      </c>
      <c r="G170" s="46">
        <f>+Operação!F150</f>
        <v>0</v>
      </c>
      <c r="H170" s="183"/>
      <c r="I170" s="183"/>
      <c r="J170" s="183"/>
      <c r="K170" s="183"/>
      <c r="L170" s="183"/>
      <c r="M170" s="183"/>
      <c r="N170" s="183"/>
      <c r="O170" s="183"/>
      <c r="P170" s="182"/>
      <c r="Q170" s="167">
        <f t="shared" si="45"/>
        <v>0</v>
      </c>
      <c r="R170" s="64"/>
      <c r="S170" s="167">
        <f t="shared" si="46"/>
        <v>0</v>
      </c>
      <c r="T170" s="6"/>
      <c r="U170" s="198"/>
      <c r="V170" s="6"/>
      <c r="W170" s="6"/>
    </row>
    <row r="171" spans="3:23" ht="26">
      <c r="C171" s="6" t="str">
        <f t="shared" si="43"/>
        <v>S</v>
      </c>
      <c r="D171" s="6"/>
      <c r="E171" s="81" t="s">
        <v>19</v>
      </c>
      <c r="F171" s="47">
        <f>+F155</f>
        <v>0</v>
      </c>
      <c r="G171" s="48">
        <f>+G155</f>
        <v>0</v>
      </c>
      <c r="H171" s="183"/>
      <c r="I171" s="183"/>
      <c r="J171" s="183"/>
      <c r="K171" s="183"/>
      <c r="L171" s="183"/>
      <c r="M171" s="183"/>
      <c r="N171" s="183"/>
      <c r="O171" s="183"/>
      <c r="P171" s="182"/>
      <c r="Q171" s="167">
        <f t="shared" si="45"/>
        <v>0</v>
      </c>
      <c r="R171" s="64"/>
      <c r="S171" s="167">
        <f t="shared" si="46"/>
        <v>0</v>
      </c>
      <c r="T171" s="6"/>
      <c r="U171" s="198"/>
      <c r="V171" s="6"/>
      <c r="W171" s="6"/>
    </row>
    <row r="172" spans="3:23">
      <c r="C172" s="6" t="str">
        <f t="shared" si="43"/>
        <v>N</v>
      </c>
      <c r="D172" s="6"/>
      <c r="E172" s="44" t="s">
        <v>19</v>
      </c>
      <c r="F172" s="47">
        <f t="shared" ref="F172:G172" si="48">+F156</f>
        <v>0</v>
      </c>
      <c r="G172" s="48">
        <f t="shared" si="48"/>
        <v>0</v>
      </c>
      <c r="H172" s="183"/>
      <c r="I172" s="183"/>
      <c r="J172" s="183"/>
      <c r="K172" s="183"/>
      <c r="L172" s="183"/>
      <c r="M172" s="183"/>
      <c r="N172" s="183"/>
      <c r="O172" s="183"/>
      <c r="P172" s="182"/>
      <c r="Q172" s="167">
        <f t="shared" si="45"/>
        <v>0</v>
      </c>
      <c r="R172" s="64"/>
      <c r="S172" s="167">
        <f t="shared" si="46"/>
        <v>0</v>
      </c>
      <c r="T172" s="6"/>
      <c r="U172" s="198"/>
      <c r="V172" s="6"/>
      <c r="W172" s="6"/>
    </row>
    <row r="173" spans="3:23">
      <c r="C173" s="6" t="str">
        <f t="shared" si="43"/>
        <v>N</v>
      </c>
      <c r="D173" s="6"/>
      <c r="E173" s="44" t="str">
        <f t="shared" ref="E173:E186" si="49">+E172</f>
        <v>b) Aquisição de instrumentos e equipamento científico e técnico</v>
      </c>
      <c r="F173" s="47">
        <f t="shared" ref="F173:G173" si="50">+F157</f>
        <v>0</v>
      </c>
      <c r="G173" s="48">
        <f t="shared" si="50"/>
        <v>0</v>
      </c>
      <c r="H173" s="183"/>
      <c r="I173" s="183"/>
      <c r="J173" s="183"/>
      <c r="K173" s="183"/>
      <c r="L173" s="183"/>
      <c r="M173" s="183"/>
      <c r="N173" s="183"/>
      <c r="O173" s="183"/>
      <c r="P173" s="182"/>
      <c r="Q173" s="167">
        <f t="shared" si="45"/>
        <v>0</v>
      </c>
      <c r="R173" s="64"/>
      <c r="S173" s="167">
        <f t="shared" si="46"/>
        <v>0</v>
      </c>
      <c r="T173" s="6"/>
      <c r="U173" s="198"/>
      <c r="V173" s="6"/>
      <c r="W173" s="6"/>
    </row>
    <row r="174" spans="3:23">
      <c r="C174" s="6" t="str">
        <f t="shared" si="43"/>
        <v>N</v>
      </c>
      <c r="D174" s="6"/>
      <c r="E174" s="44" t="str">
        <f t="shared" si="49"/>
        <v>b) Aquisição de instrumentos e equipamento científico e técnico</v>
      </c>
      <c r="F174" s="47">
        <f t="shared" ref="F174:G174" si="51">+F158</f>
        <v>0</v>
      </c>
      <c r="G174" s="48">
        <f t="shared" si="51"/>
        <v>0</v>
      </c>
      <c r="H174" s="183"/>
      <c r="I174" s="183"/>
      <c r="J174" s="183"/>
      <c r="K174" s="183"/>
      <c r="L174" s="183"/>
      <c r="M174" s="183"/>
      <c r="N174" s="183"/>
      <c r="O174" s="183"/>
      <c r="P174" s="182"/>
      <c r="Q174" s="167">
        <f t="shared" si="45"/>
        <v>0</v>
      </c>
      <c r="R174" s="64"/>
      <c r="S174" s="167">
        <f t="shared" si="46"/>
        <v>0</v>
      </c>
      <c r="T174" s="6"/>
      <c r="U174" s="198"/>
      <c r="V174" s="6"/>
      <c r="W174" s="6"/>
    </row>
    <row r="175" spans="3:23">
      <c r="C175" s="6" t="str">
        <f t="shared" si="43"/>
        <v>N</v>
      </c>
      <c r="D175" s="6"/>
      <c r="E175" s="44" t="str">
        <f t="shared" si="49"/>
        <v>b) Aquisição de instrumentos e equipamento científico e técnico</v>
      </c>
      <c r="F175" s="47">
        <f t="shared" ref="F175:G175" si="52">+F159</f>
        <v>0</v>
      </c>
      <c r="G175" s="48">
        <f t="shared" si="52"/>
        <v>0</v>
      </c>
      <c r="H175" s="183"/>
      <c r="I175" s="183"/>
      <c r="J175" s="183"/>
      <c r="K175" s="183"/>
      <c r="L175" s="183"/>
      <c r="M175" s="183"/>
      <c r="N175" s="183"/>
      <c r="O175" s="183"/>
      <c r="P175" s="182"/>
      <c r="Q175" s="167">
        <f t="shared" si="45"/>
        <v>0</v>
      </c>
      <c r="R175" s="64"/>
      <c r="S175" s="167">
        <f t="shared" si="46"/>
        <v>0</v>
      </c>
      <c r="T175" s="6"/>
      <c r="U175" s="198"/>
      <c r="V175" s="6"/>
      <c r="W175" s="6"/>
    </row>
    <row r="176" spans="3:23">
      <c r="C176" s="6" t="str">
        <f t="shared" si="43"/>
        <v>N</v>
      </c>
      <c r="D176" s="6"/>
      <c r="E176" s="44" t="str">
        <f t="shared" si="49"/>
        <v>b) Aquisição de instrumentos e equipamento científico e técnico</v>
      </c>
      <c r="F176" s="47">
        <f t="shared" ref="F176:G176" si="53">+F160</f>
        <v>0</v>
      </c>
      <c r="G176" s="48">
        <f t="shared" si="53"/>
        <v>0</v>
      </c>
      <c r="H176" s="183"/>
      <c r="I176" s="183"/>
      <c r="J176" s="183"/>
      <c r="K176" s="183"/>
      <c r="L176" s="183"/>
      <c r="M176" s="183"/>
      <c r="N176" s="183"/>
      <c r="O176" s="183"/>
      <c r="P176" s="182"/>
      <c r="Q176" s="167">
        <f t="shared" si="45"/>
        <v>0</v>
      </c>
      <c r="R176" s="64"/>
      <c r="S176" s="167">
        <f t="shared" si="46"/>
        <v>0</v>
      </c>
      <c r="T176" s="6"/>
      <c r="U176" s="198"/>
      <c r="V176" s="6"/>
      <c r="W176" s="6"/>
    </row>
    <row r="177" spans="3:23">
      <c r="C177" s="6" t="str">
        <f t="shared" si="43"/>
        <v>N</v>
      </c>
      <c r="D177" s="6"/>
      <c r="E177" s="44" t="str">
        <f t="shared" si="49"/>
        <v>b) Aquisição de instrumentos e equipamento científico e técnico</v>
      </c>
      <c r="F177" s="47">
        <f t="shared" ref="F177:G177" si="54">+F161</f>
        <v>0</v>
      </c>
      <c r="G177" s="48">
        <f t="shared" si="54"/>
        <v>0</v>
      </c>
      <c r="H177" s="183"/>
      <c r="I177" s="183"/>
      <c r="J177" s="183"/>
      <c r="K177" s="183"/>
      <c r="L177" s="183"/>
      <c r="M177" s="183"/>
      <c r="N177" s="183"/>
      <c r="O177" s="183"/>
      <c r="P177" s="182"/>
      <c r="Q177" s="167">
        <f t="shared" si="45"/>
        <v>0</v>
      </c>
      <c r="R177" s="64"/>
      <c r="S177" s="167">
        <f t="shared" si="46"/>
        <v>0</v>
      </c>
      <c r="T177" s="6"/>
      <c r="U177" s="198"/>
      <c r="V177" s="6"/>
      <c r="W177" s="6"/>
    </row>
    <row r="178" spans="3:23">
      <c r="C178" s="6" t="str">
        <f t="shared" si="43"/>
        <v>N</v>
      </c>
      <c r="D178" s="6"/>
      <c r="E178" s="44" t="str">
        <f t="shared" si="49"/>
        <v>b) Aquisição de instrumentos e equipamento científico e técnico</v>
      </c>
      <c r="F178" s="47">
        <f t="shared" ref="F178:G178" si="55">+F162</f>
        <v>0</v>
      </c>
      <c r="G178" s="48">
        <f t="shared" si="55"/>
        <v>0</v>
      </c>
      <c r="H178" s="183"/>
      <c r="I178" s="183"/>
      <c r="J178" s="183"/>
      <c r="K178" s="183"/>
      <c r="L178" s="183"/>
      <c r="M178" s="183"/>
      <c r="N178" s="183"/>
      <c r="O178" s="183"/>
      <c r="P178" s="182"/>
      <c r="Q178" s="167">
        <f t="shared" si="45"/>
        <v>0</v>
      </c>
      <c r="R178" s="64"/>
      <c r="S178" s="167">
        <f t="shared" si="46"/>
        <v>0</v>
      </c>
      <c r="T178" s="6"/>
      <c r="U178" s="198"/>
      <c r="V178" s="6"/>
      <c r="W178" s="6"/>
    </row>
    <row r="179" spans="3:23">
      <c r="C179" s="6" t="str">
        <f t="shared" si="43"/>
        <v>N</v>
      </c>
      <c r="D179" s="6"/>
      <c r="E179" s="44" t="str">
        <f t="shared" si="49"/>
        <v>b) Aquisição de instrumentos e equipamento científico e técnico</v>
      </c>
      <c r="F179" s="47">
        <f t="shared" ref="F179:G179" si="56">+F163</f>
        <v>0</v>
      </c>
      <c r="G179" s="48">
        <f t="shared" si="56"/>
        <v>0</v>
      </c>
      <c r="H179" s="183"/>
      <c r="I179" s="183"/>
      <c r="J179" s="183"/>
      <c r="K179" s="183"/>
      <c r="L179" s="183"/>
      <c r="M179" s="183"/>
      <c r="N179" s="183"/>
      <c r="O179" s="183"/>
      <c r="P179" s="182"/>
      <c r="Q179" s="167">
        <f t="shared" si="45"/>
        <v>0</v>
      </c>
      <c r="R179" s="64"/>
      <c r="S179" s="167">
        <f t="shared" si="46"/>
        <v>0</v>
      </c>
      <c r="T179" s="6"/>
      <c r="U179" s="198"/>
      <c r="V179" s="6"/>
      <c r="W179" s="6"/>
    </row>
    <row r="180" spans="3:23">
      <c r="C180" s="6" t="str">
        <f t="shared" si="43"/>
        <v>N</v>
      </c>
      <c r="D180" s="6"/>
      <c r="E180" s="44" t="str">
        <f t="shared" si="49"/>
        <v>b) Aquisição de instrumentos e equipamento científico e técnico</v>
      </c>
      <c r="F180" s="47">
        <f t="shared" ref="F180:G180" si="57">+F164</f>
        <v>0</v>
      </c>
      <c r="G180" s="48">
        <f t="shared" si="57"/>
        <v>0</v>
      </c>
      <c r="H180" s="183"/>
      <c r="I180" s="183"/>
      <c r="J180" s="183"/>
      <c r="K180" s="183"/>
      <c r="L180" s="183"/>
      <c r="M180" s="183"/>
      <c r="N180" s="183"/>
      <c r="O180" s="183"/>
      <c r="P180" s="182"/>
      <c r="Q180" s="167">
        <f t="shared" si="45"/>
        <v>0</v>
      </c>
      <c r="R180" s="64"/>
      <c r="S180" s="167">
        <f t="shared" si="46"/>
        <v>0</v>
      </c>
      <c r="T180" s="6"/>
      <c r="U180" s="198"/>
      <c r="V180" s="6"/>
      <c r="W180" s="6"/>
    </row>
    <row r="181" spans="3:23">
      <c r="C181" s="6" t="str">
        <f t="shared" si="43"/>
        <v>N</v>
      </c>
      <c r="D181" s="6"/>
      <c r="E181" s="44" t="str">
        <f t="shared" si="49"/>
        <v>b) Aquisição de instrumentos e equipamento científico e técnico</v>
      </c>
      <c r="F181" s="47">
        <f t="shared" ref="F181:G181" si="58">+F165</f>
        <v>0</v>
      </c>
      <c r="G181" s="48">
        <f t="shared" si="58"/>
        <v>0</v>
      </c>
      <c r="H181" s="183"/>
      <c r="I181" s="183"/>
      <c r="J181" s="183"/>
      <c r="K181" s="183"/>
      <c r="L181" s="183"/>
      <c r="M181" s="183"/>
      <c r="N181" s="183"/>
      <c r="O181" s="183"/>
      <c r="P181" s="182"/>
      <c r="Q181" s="167">
        <f t="shared" si="45"/>
        <v>0</v>
      </c>
      <c r="R181" s="64"/>
      <c r="S181" s="167">
        <f t="shared" si="46"/>
        <v>0</v>
      </c>
      <c r="T181" s="6"/>
      <c r="U181" s="198"/>
      <c r="V181" s="6"/>
      <c r="W181" s="6"/>
    </row>
    <row r="182" spans="3:23">
      <c r="C182" s="6" t="str">
        <f t="shared" si="43"/>
        <v>N</v>
      </c>
      <c r="D182" s="6"/>
      <c r="E182" s="44" t="str">
        <f t="shared" si="49"/>
        <v>b) Aquisição de instrumentos e equipamento científico e técnico</v>
      </c>
      <c r="F182" s="47">
        <f t="shared" ref="F182:G182" si="59">+F166</f>
        <v>0</v>
      </c>
      <c r="G182" s="48">
        <f t="shared" si="59"/>
        <v>0</v>
      </c>
      <c r="H182" s="183"/>
      <c r="I182" s="183"/>
      <c r="J182" s="183"/>
      <c r="K182" s="183"/>
      <c r="L182" s="183"/>
      <c r="M182" s="183"/>
      <c r="N182" s="183"/>
      <c r="O182" s="183"/>
      <c r="P182" s="182"/>
      <c r="Q182" s="167">
        <f t="shared" si="45"/>
        <v>0</v>
      </c>
      <c r="R182" s="64"/>
      <c r="S182" s="167">
        <f t="shared" si="46"/>
        <v>0</v>
      </c>
      <c r="T182" s="6"/>
      <c r="U182" s="198"/>
      <c r="V182" s="6"/>
      <c r="W182" s="6"/>
    </row>
    <row r="183" spans="3:23">
      <c r="C183" s="6" t="str">
        <f t="shared" si="43"/>
        <v>N</v>
      </c>
      <c r="D183" s="6"/>
      <c r="E183" s="44" t="str">
        <f t="shared" si="49"/>
        <v>b) Aquisição de instrumentos e equipamento científico e técnico</v>
      </c>
      <c r="F183" s="47">
        <f t="shared" ref="F183:G183" si="60">+F167</f>
        <v>0</v>
      </c>
      <c r="G183" s="48">
        <f t="shared" si="60"/>
        <v>0</v>
      </c>
      <c r="H183" s="183"/>
      <c r="I183" s="183"/>
      <c r="J183" s="183"/>
      <c r="K183" s="183"/>
      <c r="L183" s="183"/>
      <c r="M183" s="183"/>
      <c r="N183" s="183"/>
      <c r="O183" s="183"/>
      <c r="P183" s="182"/>
      <c r="Q183" s="167">
        <f t="shared" si="45"/>
        <v>0</v>
      </c>
      <c r="R183" s="64"/>
      <c r="S183" s="167">
        <f t="shared" si="46"/>
        <v>0</v>
      </c>
      <c r="T183" s="6"/>
      <c r="U183" s="198"/>
      <c r="V183" s="6"/>
      <c r="W183" s="6"/>
    </row>
    <row r="184" spans="3:23">
      <c r="C184" s="6" t="str">
        <f t="shared" si="43"/>
        <v>N</v>
      </c>
      <c r="D184" s="6"/>
      <c r="E184" s="44" t="str">
        <f t="shared" si="49"/>
        <v>b) Aquisição de instrumentos e equipamento científico e técnico</v>
      </c>
      <c r="F184" s="47">
        <f t="shared" ref="F184:G184" si="61">+F168</f>
        <v>0</v>
      </c>
      <c r="G184" s="48">
        <f t="shared" si="61"/>
        <v>0</v>
      </c>
      <c r="H184" s="183"/>
      <c r="I184" s="183"/>
      <c r="J184" s="183"/>
      <c r="K184" s="183"/>
      <c r="L184" s="183"/>
      <c r="M184" s="183"/>
      <c r="N184" s="183"/>
      <c r="O184" s="183"/>
      <c r="P184" s="182"/>
      <c r="Q184" s="167">
        <f t="shared" si="45"/>
        <v>0</v>
      </c>
      <c r="R184" s="64"/>
      <c r="S184" s="167">
        <f t="shared" si="46"/>
        <v>0</v>
      </c>
      <c r="T184" s="6"/>
      <c r="U184" s="198"/>
      <c r="V184" s="6"/>
      <c r="W184" s="6"/>
    </row>
    <row r="185" spans="3:23">
      <c r="C185" s="6" t="str">
        <f t="shared" si="43"/>
        <v>N</v>
      </c>
      <c r="D185" s="6"/>
      <c r="E185" s="44" t="str">
        <f t="shared" si="49"/>
        <v>b) Aquisição de instrumentos e equipamento científico e técnico</v>
      </c>
      <c r="F185" s="47">
        <f t="shared" ref="F185:G185" si="62">+F169</f>
        <v>0</v>
      </c>
      <c r="G185" s="48">
        <f t="shared" si="62"/>
        <v>0</v>
      </c>
      <c r="H185" s="183"/>
      <c r="I185" s="183"/>
      <c r="J185" s="183"/>
      <c r="K185" s="183"/>
      <c r="L185" s="183"/>
      <c r="M185" s="183"/>
      <c r="N185" s="183"/>
      <c r="O185" s="183"/>
      <c r="P185" s="182"/>
      <c r="Q185" s="167">
        <f t="shared" si="45"/>
        <v>0</v>
      </c>
      <c r="R185" s="64"/>
      <c r="S185" s="167">
        <f t="shared" si="46"/>
        <v>0</v>
      </c>
      <c r="T185" s="6"/>
      <c r="U185" s="198"/>
      <c r="V185" s="6"/>
      <c r="W185" s="6"/>
    </row>
    <row r="186" spans="3:23">
      <c r="C186" s="6" t="str">
        <f t="shared" si="43"/>
        <v>N</v>
      </c>
      <c r="D186" s="6"/>
      <c r="E186" s="44" t="str">
        <f t="shared" si="49"/>
        <v>b) Aquisição de instrumentos e equipamento científico e técnico</v>
      </c>
      <c r="F186" s="47">
        <f t="shared" ref="F186:G186" si="63">+F170</f>
        <v>0</v>
      </c>
      <c r="G186" s="48">
        <f t="shared" si="63"/>
        <v>0</v>
      </c>
      <c r="H186" s="183"/>
      <c r="I186" s="183"/>
      <c r="J186" s="183"/>
      <c r="K186" s="183"/>
      <c r="L186" s="183"/>
      <c r="M186" s="183"/>
      <c r="N186" s="183"/>
      <c r="O186" s="183"/>
      <c r="P186" s="182"/>
      <c r="Q186" s="167">
        <f t="shared" si="45"/>
        <v>0</v>
      </c>
      <c r="R186" s="64"/>
      <c r="S186" s="167">
        <f t="shared" si="46"/>
        <v>0</v>
      </c>
      <c r="T186" s="6"/>
      <c r="U186" s="198"/>
      <c r="V186" s="6"/>
      <c r="W186" s="6"/>
    </row>
    <row r="187" spans="3:23" ht="26">
      <c r="C187" s="6" t="str">
        <f t="shared" si="43"/>
        <v>S</v>
      </c>
      <c r="D187" s="6"/>
      <c r="E187" s="81" t="s">
        <v>20</v>
      </c>
      <c r="F187" s="47">
        <f t="shared" ref="F187:G187" si="64">+F171</f>
        <v>0</v>
      </c>
      <c r="G187" s="48">
        <f t="shared" si="64"/>
        <v>0</v>
      </c>
      <c r="H187" s="183"/>
      <c r="I187" s="183"/>
      <c r="J187" s="183"/>
      <c r="K187" s="183"/>
      <c r="L187" s="183"/>
      <c r="M187" s="183"/>
      <c r="N187" s="183"/>
      <c r="O187" s="183"/>
      <c r="P187" s="182"/>
      <c r="Q187" s="167">
        <f t="shared" si="45"/>
        <v>0</v>
      </c>
      <c r="R187" s="64"/>
      <c r="S187" s="167">
        <f t="shared" si="46"/>
        <v>0</v>
      </c>
      <c r="T187" s="6"/>
      <c r="U187" s="198"/>
      <c r="V187" s="6"/>
      <c r="W187" s="6"/>
    </row>
    <row r="188" spans="3:23">
      <c r="C188" s="6" t="str">
        <f t="shared" si="43"/>
        <v>N</v>
      </c>
      <c r="D188" s="6"/>
      <c r="E188" s="44" t="s">
        <v>20</v>
      </c>
      <c r="F188" s="47">
        <f t="shared" ref="F188:G188" si="65">+F172</f>
        <v>0</v>
      </c>
      <c r="G188" s="48">
        <f t="shared" si="65"/>
        <v>0</v>
      </c>
      <c r="H188" s="183"/>
      <c r="I188" s="183"/>
      <c r="J188" s="183"/>
      <c r="K188" s="183"/>
      <c r="L188" s="183"/>
      <c r="M188" s="183"/>
      <c r="N188" s="183"/>
      <c r="O188" s="183"/>
      <c r="P188" s="182"/>
      <c r="Q188" s="167">
        <f t="shared" si="45"/>
        <v>0</v>
      </c>
      <c r="R188" s="64"/>
      <c r="S188" s="167">
        <f t="shared" si="46"/>
        <v>0</v>
      </c>
      <c r="T188" s="6"/>
      <c r="U188" s="198"/>
      <c r="V188" s="6"/>
      <c r="W188" s="6"/>
    </row>
    <row r="189" spans="3:23">
      <c r="C189" s="6" t="str">
        <f t="shared" si="43"/>
        <v>N</v>
      </c>
      <c r="D189" s="6"/>
      <c r="E189" s="44" t="str">
        <f t="shared" ref="E189:E202" si="66">+E188</f>
        <v>c) Amortização de instrumentos e equipamento científico e técnico</v>
      </c>
      <c r="F189" s="47">
        <f t="shared" ref="F189:G189" si="67">+F173</f>
        <v>0</v>
      </c>
      <c r="G189" s="48">
        <f t="shared" si="67"/>
        <v>0</v>
      </c>
      <c r="H189" s="183"/>
      <c r="I189" s="183"/>
      <c r="J189" s="183"/>
      <c r="K189" s="183"/>
      <c r="L189" s="183"/>
      <c r="M189" s="183"/>
      <c r="N189" s="183"/>
      <c r="O189" s="183"/>
      <c r="P189" s="182"/>
      <c r="Q189" s="167">
        <f t="shared" si="45"/>
        <v>0</v>
      </c>
      <c r="R189" s="64"/>
      <c r="S189" s="167">
        <f t="shared" si="46"/>
        <v>0</v>
      </c>
      <c r="T189" s="6"/>
      <c r="U189" s="198"/>
      <c r="V189" s="6"/>
      <c r="W189" s="6"/>
    </row>
    <row r="190" spans="3:23">
      <c r="C190" s="6" t="str">
        <f t="shared" si="43"/>
        <v>N</v>
      </c>
      <c r="D190" s="6"/>
      <c r="E190" s="44" t="str">
        <f t="shared" si="66"/>
        <v>c) Amortização de instrumentos e equipamento científico e técnico</v>
      </c>
      <c r="F190" s="47">
        <f t="shared" ref="F190:G190" si="68">+F174</f>
        <v>0</v>
      </c>
      <c r="G190" s="48">
        <f t="shared" si="68"/>
        <v>0</v>
      </c>
      <c r="H190" s="183"/>
      <c r="I190" s="183"/>
      <c r="J190" s="183"/>
      <c r="K190" s="183"/>
      <c r="L190" s="183"/>
      <c r="M190" s="183"/>
      <c r="N190" s="183"/>
      <c r="O190" s="183"/>
      <c r="P190" s="182"/>
      <c r="Q190" s="167">
        <f t="shared" si="45"/>
        <v>0</v>
      </c>
      <c r="R190" s="64"/>
      <c r="S190" s="167">
        <f t="shared" si="46"/>
        <v>0</v>
      </c>
      <c r="T190" s="6"/>
      <c r="U190" s="198"/>
      <c r="V190" s="6"/>
      <c r="W190" s="6"/>
    </row>
    <row r="191" spans="3:23">
      <c r="C191" s="6" t="str">
        <f t="shared" si="43"/>
        <v>N</v>
      </c>
      <c r="D191" s="6"/>
      <c r="E191" s="44" t="str">
        <f t="shared" si="66"/>
        <v>c) Amortização de instrumentos e equipamento científico e técnico</v>
      </c>
      <c r="F191" s="47">
        <f t="shared" ref="F191:G191" si="69">+F175</f>
        <v>0</v>
      </c>
      <c r="G191" s="48">
        <f t="shared" si="69"/>
        <v>0</v>
      </c>
      <c r="H191" s="183"/>
      <c r="I191" s="183"/>
      <c r="J191" s="183"/>
      <c r="K191" s="183"/>
      <c r="L191" s="183"/>
      <c r="M191" s="183"/>
      <c r="N191" s="183"/>
      <c r="O191" s="183"/>
      <c r="P191" s="182"/>
      <c r="Q191" s="167">
        <f t="shared" si="45"/>
        <v>0</v>
      </c>
      <c r="R191" s="64"/>
      <c r="S191" s="167">
        <f t="shared" si="46"/>
        <v>0</v>
      </c>
      <c r="T191" s="6"/>
      <c r="U191" s="198"/>
      <c r="V191" s="6"/>
      <c r="W191" s="6"/>
    </row>
    <row r="192" spans="3:23">
      <c r="C192" s="6" t="str">
        <f t="shared" si="43"/>
        <v>N</v>
      </c>
      <c r="D192" s="6"/>
      <c r="E192" s="44" t="str">
        <f t="shared" si="66"/>
        <v>c) Amortização de instrumentos e equipamento científico e técnico</v>
      </c>
      <c r="F192" s="47">
        <f t="shared" ref="F192:G192" si="70">+F176</f>
        <v>0</v>
      </c>
      <c r="G192" s="48">
        <f t="shared" si="70"/>
        <v>0</v>
      </c>
      <c r="H192" s="183"/>
      <c r="I192" s="183"/>
      <c r="J192" s="183"/>
      <c r="K192" s="183"/>
      <c r="L192" s="183"/>
      <c r="M192" s="183"/>
      <c r="N192" s="183"/>
      <c r="O192" s="183"/>
      <c r="P192" s="182"/>
      <c r="Q192" s="167">
        <f t="shared" si="45"/>
        <v>0</v>
      </c>
      <c r="R192" s="64"/>
      <c r="S192" s="167">
        <f t="shared" si="46"/>
        <v>0</v>
      </c>
      <c r="T192" s="6"/>
      <c r="U192" s="198"/>
      <c r="V192" s="6"/>
      <c r="W192" s="6"/>
    </row>
    <row r="193" spans="3:23">
      <c r="C193" s="6" t="str">
        <f t="shared" si="43"/>
        <v>N</v>
      </c>
      <c r="D193" s="6"/>
      <c r="E193" s="44" t="str">
        <f t="shared" si="66"/>
        <v>c) Amortização de instrumentos e equipamento científico e técnico</v>
      </c>
      <c r="F193" s="47">
        <f t="shared" ref="F193:G193" si="71">+F177</f>
        <v>0</v>
      </c>
      <c r="G193" s="48">
        <f t="shared" si="71"/>
        <v>0</v>
      </c>
      <c r="H193" s="183"/>
      <c r="I193" s="183"/>
      <c r="J193" s="183"/>
      <c r="K193" s="183"/>
      <c r="L193" s="183"/>
      <c r="M193" s="183"/>
      <c r="N193" s="183"/>
      <c r="O193" s="183"/>
      <c r="P193" s="182"/>
      <c r="Q193" s="167">
        <f t="shared" si="45"/>
        <v>0</v>
      </c>
      <c r="R193" s="64"/>
      <c r="S193" s="167">
        <f t="shared" si="46"/>
        <v>0</v>
      </c>
      <c r="T193" s="6"/>
      <c r="U193" s="198"/>
      <c r="V193" s="6"/>
      <c r="W193" s="6"/>
    </row>
    <row r="194" spans="3:23">
      <c r="C194" s="6" t="str">
        <f t="shared" si="43"/>
        <v>N</v>
      </c>
      <c r="D194" s="6"/>
      <c r="E194" s="44" t="str">
        <f t="shared" si="66"/>
        <v>c) Amortização de instrumentos e equipamento científico e técnico</v>
      </c>
      <c r="F194" s="47">
        <f t="shared" ref="F194:G194" si="72">+F178</f>
        <v>0</v>
      </c>
      <c r="G194" s="48">
        <f t="shared" si="72"/>
        <v>0</v>
      </c>
      <c r="H194" s="183"/>
      <c r="I194" s="183"/>
      <c r="J194" s="183"/>
      <c r="K194" s="183"/>
      <c r="L194" s="183"/>
      <c r="M194" s="183"/>
      <c r="N194" s="183"/>
      <c r="O194" s="183"/>
      <c r="P194" s="182"/>
      <c r="Q194" s="167">
        <f t="shared" si="45"/>
        <v>0</v>
      </c>
      <c r="R194" s="64"/>
      <c r="S194" s="167">
        <f t="shared" si="46"/>
        <v>0</v>
      </c>
      <c r="T194" s="6"/>
      <c r="U194" s="198"/>
      <c r="V194" s="6"/>
      <c r="W194" s="6"/>
    </row>
    <row r="195" spans="3:23">
      <c r="C195" s="6" t="str">
        <f t="shared" si="43"/>
        <v>N</v>
      </c>
      <c r="D195" s="6"/>
      <c r="E195" s="44" t="str">
        <f t="shared" si="66"/>
        <v>c) Amortização de instrumentos e equipamento científico e técnico</v>
      </c>
      <c r="F195" s="47">
        <f t="shared" ref="F195:G195" si="73">+F179</f>
        <v>0</v>
      </c>
      <c r="G195" s="48">
        <f t="shared" si="73"/>
        <v>0</v>
      </c>
      <c r="H195" s="183"/>
      <c r="I195" s="183"/>
      <c r="J195" s="183"/>
      <c r="K195" s="183"/>
      <c r="L195" s="183"/>
      <c r="M195" s="183"/>
      <c r="N195" s="183"/>
      <c r="O195" s="183"/>
      <c r="P195" s="182"/>
      <c r="Q195" s="167">
        <f t="shared" si="45"/>
        <v>0</v>
      </c>
      <c r="R195" s="64"/>
      <c r="S195" s="167">
        <f t="shared" si="46"/>
        <v>0</v>
      </c>
      <c r="T195" s="6"/>
      <c r="U195" s="198"/>
      <c r="V195" s="6"/>
      <c r="W195" s="6"/>
    </row>
    <row r="196" spans="3:23">
      <c r="C196" s="6" t="str">
        <f t="shared" si="43"/>
        <v>N</v>
      </c>
      <c r="D196" s="6"/>
      <c r="E196" s="44" t="str">
        <f t="shared" si="66"/>
        <v>c) Amortização de instrumentos e equipamento científico e técnico</v>
      </c>
      <c r="F196" s="47">
        <f t="shared" ref="F196:G196" si="74">+F180</f>
        <v>0</v>
      </c>
      <c r="G196" s="48">
        <f t="shared" si="74"/>
        <v>0</v>
      </c>
      <c r="H196" s="183"/>
      <c r="I196" s="183"/>
      <c r="J196" s="183"/>
      <c r="K196" s="183"/>
      <c r="L196" s="183"/>
      <c r="M196" s="183"/>
      <c r="N196" s="183"/>
      <c r="O196" s="183"/>
      <c r="P196" s="182"/>
      <c r="Q196" s="167">
        <f t="shared" si="45"/>
        <v>0</v>
      </c>
      <c r="R196" s="64"/>
      <c r="S196" s="167">
        <f t="shared" si="46"/>
        <v>0</v>
      </c>
      <c r="T196" s="6"/>
      <c r="U196" s="198"/>
      <c r="V196" s="6"/>
      <c r="W196" s="6"/>
    </row>
    <row r="197" spans="3:23">
      <c r="C197" s="6" t="str">
        <f t="shared" si="43"/>
        <v>N</v>
      </c>
      <c r="D197" s="6"/>
      <c r="E197" s="44" t="str">
        <f t="shared" si="66"/>
        <v>c) Amortização de instrumentos e equipamento científico e técnico</v>
      </c>
      <c r="F197" s="47">
        <f t="shared" ref="F197:G197" si="75">+F181</f>
        <v>0</v>
      </c>
      <c r="G197" s="48">
        <f t="shared" si="75"/>
        <v>0</v>
      </c>
      <c r="H197" s="183"/>
      <c r="I197" s="183"/>
      <c r="J197" s="183"/>
      <c r="K197" s="183"/>
      <c r="L197" s="183"/>
      <c r="M197" s="183"/>
      <c r="N197" s="183"/>
      <c r="O197" s="183"/>
      <c r="P197" s="182"/>
      <c r="Q197" s="167">
        <f t="shared" si="45"/>
        <v>0</v>
      </c>
      <c r="R197" s="64"/>
      <c r="S197" s="167">
        <f t="shared" si="46"/>
        <v>0</v>
      </c>
      <c r="T197" s="6"/>
      <c r="U197" s="198"/>
      <c r="V197" s="6"/>
      <c r="W197" s="6"/>
    </row>
    <row r="198" spans="3:23">
      <c r="C198" s="6" t="str">
        <f t="shared" si="43"/>
        <v>N</v>
      </c>
      <c r="D198" s="6"/>
      <c r="E198" s="44" t="str">
        <f t="shared" si="66"/>
        <v>c) Amortização de instrumentos e equipamento científico e técnico</v>
      </c>
      <c r="F198" s="47">
        <f t="shared" ref="F198:G198" si="76">+F182</f>
        <v>0</v>
      </c>
      <c r="G198" s="48">
        <f t="shared" si="76"/>
        <v>0</v>
      </c>
      <c r="H198" s="183"/>
      <c r="I198" s="183"/>
      <c r="J198" s="183"/>
      <c r="K198" s="183"/>
      <c r="L198" s="183"/>
      <c r="M198" s="183"/>
      <c r="N198" s="183"/>
      <c r="O198" s="183"/>
      <c r="P198" s="182"/>
      <c r="Q198" s="167">
        <f t="shared" si="45"/>
        <v>0</v>
      </c>
      <c r="R198" s="64"/>
      <c r="S198" s="167">
        <f t="shared" si="46"/>
        <v>0</v>
      </c>
      <c r="T198" s="6"/>
      <c r="U198" s="198"/>
      <c r="V198" s="6"/>
      <c r="W198" s="6"/>
    </row>
    <row r="199" spans="3:23">
      <c r="C199" s="6" t="str">
        <f t="shared" si="43"/>
        <v>N</v>
      </c>
      <c r="D199" s="6"/>
      <c r="E199" s="44" t="str">
        <f t="shared" si="66"/>
        <v>c) Amortização de instrumentos e equipamento científico e técnico</v>
      </c>
      <c r="F199" s="47">
        <f t="shared" ref="F199:G199" si="77">+F183</f>
        <v>0</v>
      </c>
      <c r="G199" s="48">
        <f t="shared" si="77"/>
        <v>0</v>
      </c>
      <c r="H199" s="183"/>
      <c r="I199" s="183"/>
      <c r="J199" s="183"/>
      <c r="K199" s="183"/>
      <c r="L199" s="183"/>
      <c r="M199" s="183"/>
      <c r="N199" s="183"/>
      <c r="O199" s="183"/>
      <c r="P199" s="182"/>
      <c r="Q199" s="167">
        <f t="shared" si="45"/>
        <v>0</v>
      </c>
      <c r="R199" s="64"/>
      <c r="S199" s="167">
        <f t="shared" si="46"/>
        <v>0</v>
      </c>
      <c r="T199" s="6"/>
      <c r="U199" s="198"/>
      <c r="V199" s="6"/>
      <c r="W199" s="6"/>
    </row>
    <row r="200" spans="3:23">
      <c r="C200" s="6" t="str">
        <f t="shared" si="43"/>
        <v>N</v>
      </c>
      <c r="D200" s="6"/>
      <c r="E200" s="44" t="str">
        <f t="shared" si="66"/>
        <v>c) Amortização de instrumentos e equipamento científico e técnico</v>
      </c>
      <c r="F200" s="47">
        <f t="shared" ref="F200:G200" si="78">+F184</f>
        <v>0</v>
      </c>
      <c r="G200" s="48">
        <f t="shared" si="78"/>
        <v>0</v>
      </c>
      <c r="H200" s="183"/>
      <c r="I200" s="183"/>
      <c r="J200" s="183"/>
      <c r="K200" s="183"/>
      <c r="L200" s="183"/>
      <c r="M200" s="183"/>
      <c r="N200" s="183"/>
      <c r="O200" s="183"/>
      <c r="P200" s="182"/>
      <c r="Q200" s="167">
        <f t="shared" si="45"/>
        <v>0</v>
      </c>
      <c r="R200" s="64"/>
      <c r="S200" s="167">
        <f t="shared" si="46"/>
        <v>0</v>
      </c>
      <c r="T200" s="6"/>
      <c r="U200" s="198"/>
      <c r="V200" s="6"/>
      <c r="W200" s="6"/>
    </row>
    <row r="201" spans="3:23">
      <c r="C201" s="6" t="str">
        <f t="shared" si="43"/>
        <v>N</v>
      </c>
      <c r="D201" s="6"/>
      <c r="E201" s="44" t="str">
        <f t="shared" si="66"/>
        <v>c) Amortização de instrumentos e equipamento científico e técnico</v>
      </c>
      <c r="F201" s="47">
        <f t="shared" ref="F201:G201" si="79">+F185</f>
        <v>0</v>
      </c>
      <c r="G201" s="48">
        <f t="shared" si="79"/>
        <v>0</v>
      </c>
      <c r="H201" s="183"/>
      <c r="I201" s="183"/>
      <c r="J201" s="183"/>
      <c r="K201" s="183"/>
      <c r="L201" s="183"/>
      <c r="M201" s="183"/>
      <c r="N201" s="183"/>
      <c r="O201" s="183"/>
      <c r="P201" s="182"/>
      <c r="Q201" s="167">
        <f t="shared" si="45"/>
        <v>0</v>
      </c>
      <c r="R201" s="64"/>
      <c r="S201" s="167">
        <f t="shared" si="46"/>
        <v>0</v>
      </c>
      <c r="T201" s="6"/>
      <c r="U201" s="198"/>
      <c r="V201" s="6"/>
      <c r="W201" s="6"/>
    </row>
    <row r="202" spans="3:23">
      <c r="C202" s="6" t="str">
        <f t="shared" si="43"/>
        <v>N</v>
      </c>
      <c r="D202" s="6"/>
      <c r="E202" s="44" t="str">
        <f t="shared" si="66"/>
        <v>c) Amortização de instrumentos e equipamento científico e técnico</v>
      </c>
      <c r="F202" s="47">
        <f t="shared" ref="F202:G202" si="80">+F186</f>
        <v>0</v>
      </c>
      <c r="G202" s="48">
        <f t="shared" si="80"/>
        <v>0</v>
      </c>
      <c r="H202" s="183"/>
      <c r="I202" s="183"/>
      <c r="J202" s="183"/>
      <c r="K202" s="183"/>
      <c r="L202" s="183"/>
      <c r="M202" s="183"/>
      <c r="N202" s="183"/>
      <c r="O202" s="183"/>
      <c r="P202" s="182"/>
      <c r="Q202" s="167">
        <f t="shared" si="45"/>
        <v>0</v>
      </c>
      <c r="R202" s="64"/>
      <c r="S202" s="167">
        <f t="shared" si="46"/>
        <v>0</v>
      </c>
      <c r="T202" s="6"/>
      <c r="U202" s="198"/>
      <c r="V202" s="6"/>
      <c r="W202" s="6"/>
    </row>
    <row r="203" spans="3:23" ht="26">
      <c r="C203" s="6" t="str">
        <f t="shared" si="43"/>
        <v>S</v>
      </c>
      <c r="D203" s="6"/>
      <c r="E203" s="81" t="s">
        <v>21</v>
      </c>
      <c r="F203" s="47">
        <f t="shared" ref="F203:G203" si="81">+F187</f>
        <v>0</v>
      </c>
      <c r="G203" s="48">
        <f t="shared" si="81"/>
        <v>0</v>
      </c>
      <c r="H203" s="183"/>
      <c r="I203" s="183"/>
      <c r="J203" s="183"/>
      <c r="K203" s="183"/>
      <c r="L203" s="183"/>
      <c r="M203" s="183"/>
      <c r="N203" s="183"/>
      <c r="O203" s="183"/>
      <c r="P203" s="182"/>
      <c r="Q203" s="167">
        <f t="shared" si="45"/>
        <v>0</v>
      </c>
      <c r="R203" s="64"/>
      <c r="S203" s="167">
        <f t="shared" si="46"/>
        <v>0</v>
      </c>
      <c r="T203" s="6"/>
      <c r="U203" s="198"/>
      <c r="V203" s="6"/>
      <c r="W203" s="6"/>
    </row>
    <row r="204" spans="3:23">
      <c r="C204" s="6" t="str">
        <f t="shared" si="43"/>
        <v>N</v>
      </c>
      <c r="D204" s="6"/>
      <c r="E204" s="44" t="s">
        <v>21</v>
      </c>
      <c r="F204" s="47">
        <f t="shared" ref="F204:G204" si="82">+F188</f>
        <v>0</v>
      </c>
      <c r="G204" s="48">
        <f t="shared" si="82"/>
        <v>0</v>
      </c>
      <c r="H204" s="183"/>
      <c r="I204" s="183"/>
      <c r="J204" s="183"/>
      <c r="K204" s="183"/>
      <c r="L204" s="183"/>
      <c r="M204" s="183"/>
      <c r="N204" s="183"/>
      <c r="O204" s="183"/>
      <c r="P204" s="182"/>
      <c r="Q204" s="167">
        <f t="shared" si="45"/>
        <v>0</v>
      </c>
      <c r="R204" s="64"/>
      <c r="S204" s="167">
        <f t="shared" si="46"/>
        <v>0</v>
      </c>
      <c r="T204" s="6"/>
      <c r="U204" s="198"/>
      <c r="V204" s="6"/>
      <c r="W204" s="6"/>
    </row>
    <row r="205" spans="3:23">
      <c r="C205" s="6" t="str">
        <f t="shared" si="43"/>
        <v>N</v>
      </c>
      <c r="D205" s="6"/>
      <c r="E205" s="44" t="str">
        <f t="shared" ref="E205:E218" si="83">+E204</f>
        <v>d) Despesas associadas ao registo nacional e estrangeiro de patentes</v>
      </c>
      <c r="F205" s="47">
        <f t="shared" ref="F205:G205" si="84">+F189</f>
        <v>0</v>
      </c>
      <c r="G205" s="48">
        <f t="shared" si="84"/>
        <v>0</v>
      </c>
      <c r="H205" s="183"/>
      <c r="I205" s="183"/>
      <c r="J205" s="183"/>
      <c r="K205" s="183"/>
      <c r="L205" s="183"/>
      <c r="M205" s="183"/>
      <c r="N205" s="183"/>
      <c r="O205" s="183"/>
      <c r="P205" s="182"/>
      <c r="Q205" s="167">
        <f t="shared" si="45"/>
        <v>0</v>
      </c>
      <c r="R205" s="64"/>
      <c r="S205" s="167">
        <f t="shared" si="46"/>
        <v>0</v>
      </c>
      <c r="T205" s="6"/>
      <c r="U205" s="198"/>
      <c r="V205" s="6"/>
      <c r="W205" s="6"/>
    </row>
    <row r="206" spans="3:23">
      <c r="C206" s="6" t="str">
        <f t="shared" si="43"/>
        <v>N</v>
      </c>
      <c r="D206" s="6"/>
      <c r="E206" s="44" t="str">
        <f t="shared" si="83"/>
        <v>d) Despesas associadas ao registo nacional e estrangeiro de patentes</v>
      </c>
      <c r="F206" s="47">
        <f t="shared" ref="F206:G206" si="85">+F190</f>
        <v>0</v>
      </c>
      <c r="G206" s="48">
        <f t="shared" si="85"/>
        <v>0</v>
      </c>
      <c r="H206" s="183"/>
      <c r="I206" s="183"/>
      <c r="J206" s="183"/>
      <c r="K206" s="183"/>
      <c r="L206" s="183"/>
      <c r="M206" s="183"/>
      <c r="N206" s="183"/>
      <c r="O206" s="183"/>
      <c r="P206" s="182"/>
      <c r="Q206" s="167">
        <f t="shared" si="45"/>
        <v>0</v>
      </c>
      <c r="R206" s="64"/>
      <c r="S206" s="167">
        <f t="shared" si="46"/>
        <v>0</v>
      </c>
      <c r="T206" s="6"/>
      <c r="U206" s="198"/>
      <c r="V206" s="6"/>
      <c r="W206" s="6"/>
    </row>
    <row r="207" spans="3:23">
      <c r="C207" s="6" t="str">
        <f t="shared" si="43"/>
        <v>N</v>
      </c>
      <c r="D207" s="6"/>
      <c r="E207" s="44" t="str">
        <f t="shared" si="83"/>
        <v>d) Despesas associadas ao registo nacional e estrangeiro de patentes</v>
      </c>
      <c r="F207" s="47">
        <f t="shared" ref="F207:G207" si="86">+F191</f>
        <v>0</v>
      </c>
      <c r="G207" s="48">
        <f t="shared" si="86"/>
        <v>0</v>
      </c>
      <c r="H207" s="183"/>
      <c r="I207" s="183"/>
      <c r="J207" s="183"/>
      <c r="K207" s="183"/>
      <c r="L207" s="183"/>
      <c r="M207" s="183"/>
      <c r="N207" s="183"/>
      <c r="O207" s="183"/>
      <c r="P207" s="182"/>
      <c r="Q207" s="167">
        <f t="shared" si="45"/>
        <v>0</v>
      </c>
      <c r="R207" s="64"/>
      <c r="S207" s="167">
        <f t="shared" si="46"/>
        <v>0</v>
      </c>
      <c r="T207" s="6"/>
      <c r="U207" s="198"/>
      <c r="V207" s="6"/>
      <c r="W207" s="6"/>
    </row>
    <row r="208" spans="3:23">
      <c r="C208" s="6" t="str">
        <f t="shared" si="43"/>
        <v>N</v>
      </c>
      <c r="D208" s="6"/>
      <c r="E208" s="44" t="str">
        <f t="shared" si="83"/>
        <v>d) Despesas associadas ao registo nacional e estrangeiro de patentes</v>
      </c>
      <c r="F208" s="47">
        <f t="shared" ref="F208:G208" si="87">+F192</f>
        <v>0</v>
      </c>
      <c r="G208" s="48">
        <f t="shared" si="87"/>
        <v>0</v>
      </c>
      <c r="H208" s="183"/>
      <c r="I208" s="183"/>
      <c r="J208" s="183"/>
      <c r="K208" s="183"/>
      <c r="L208" s="183"/>
      <c r="M208" s="183"/>
      <c r="N208" s="183"/>
      <c r="O208" s="183"/>
      <c r="P208" s="182"/>
      <c r="Q208" s="167">
        <f t="shared" si="45"/>
        <v>0</v>
      </c>
      <c r="R208" s="64"/>
      <c r="S208" s="167">
        <f t="shared" si="46"/>
        <v>0</v>
      </c>
      <c r="T208" s="6"/>
      <c r="U208" s="198"/>
      <c r="V208" s="6"/>
      <c r="W208" s="6"/>
    </row>
    <row r="209" spans="3:23">
      <c r="C209" s="6" t="str">
        <f t="shared" si="43"/>
        <v>N</v>
      </c>
      <c r="D209" s="6"/>
      <c r="E209" s="44" t="str">
        <f t="shared" si="83"/>
        <v>d) Despesas associadas ao registo nacional e estrangeiro de patentes</v>
      </c>
      <c r="F209" s="47">
        <f t="shared" ref="F209:G209" si="88">+F193</f>
        <v>0</v>
      </c>
      <c r="G209" s="48">
        <f t="shared" si="88"/>
        <v>0</v>
      </c>
      <c r="H209" s="183"/>
      <c r="I209" s="183"/>
      <c r="J209" s="183"/>
      <c r="K209" s="183"/>
      <c r="L209" s="183"/>
      <c r="M209" s="183"/>
      <c r="N209" s="183"/>
      <c r="O209" s="183"/>
      <c r="P209" s="182"/>
      <c r="Q209" s="167">
        <f t="shared" si="45"/>
        <v>0</v>
      </c>
      <c r="R209" s="64"/>
      <c r="S209" s="167">
        <f t="shared" si="46"/>
        <v>0</v>
      </c>
      <c r="T209" s="6"/>
      <c r="U209" s="198"/>
      <c r="V209" s="6"/>
      <c r="W209" s="6"/>
    </row>
    <row r="210" spans="3:23">
      <c r="C210" s="6" t="str">
        <f t="shared" si="43"/>
        <v>N</v>
      </c>
      <c r="D210" s="6"/>
      <c r="E210" s="44" t="str">
        <f t="shared" si="83"/>
        <v>d) Despesas associadas ao registo nacional e estrangeiro de patentes</v>
      </c>
      <c r="F210" s="47">
        <f t="shared" ref="F210:G210" si="89">+F194</f>
        <v>0</v>
      </c>
      <c r="G210" s="48">
        <f t="shared" si="89"/>
        <v>0</v>
      </c>
      <c r="H210" s="183"/>
      <c r="I210" s="183"/>
      <c r="J210" s="183"/>
      <c r="K210" s="183"/>
      <c r="L210" s="183"/>
      <c r="M210" s="183"/>
      <c r="N210" s="183"/>
      <c r="O210" s="183"/>
      <c r="P210" s="182"/>
      <c r="Q210" s="167">
        <f t="shared" si="45"/>
        <v>0</v>
      </c>
      <c r="R210" s="64"/>
      <c r="S210" s="167">
        <f t="shared" si="46"/>
        <v>0</v>
      </c>
      <c r="T210" s="6"/>
      <c r="U210" s="198"/>
      <c r="V210" s="6"/>
      <c r="W210" s="6"/>
    </row>
    <row r="211" spans="3:23">
      <c r="C211" s="6" t="str">
        <f t="shared" si="43"/>
        <v>N</v>
      </c>
      <c r="D211" s="6"/>
      <c r="E211" s="44" t="str">
        <f t="shared" si="83"/>
        <v>d) Despesas associadas ao registo nacional e estrangeiro de patentes</v>
      </c>
      <c r="F211" s="47">
        <f t="shared" ref="F211:G211" si="90">+F195</f>
        <v>0</v>
      </c>
      <c r="G211" s="48">
        <f t="shared" si="90"/>
        <v>0</v>
      </c>
      <c r="H211" s="183"/>
      <c r="I211" s="183"/>
      <c r="J211" s="183"/>
      <c r="K211" s="183"/>
      <c r="L211" s="183"/>
      <c r="M211" s="183"/>
      <c r="N211" s="183"/>
      <c r="O211" s="183"/>
      <c r="P211" s="182"/>
      <c r="Q211" s="167">
        <f t="shared" si="45"/>
        <v>0</v>
      </c>
      <c r="R211" s="64"/>
      <c r="S211" s="167">
        <f t="shared" si="46"/>
        <v>0</v>
      </c>
      <c r="T211" s="6"/>
      <c r="U211" s="198"/>
      <c r="V211" s="6"/>
      <c r="W211" s="6"/>
    </row>
    <row r="212" spans="3:23">
      <c r="C212" s="6" t="str">
        <f t="shared" si="43"/>
        <v>N</v>
      </c>
      <c r="D212" s="6"/>
      <c r="E212" s="44" t="str">
        <f t="shared" si="83"/>
        <v>d) Despesas associadas ao registo nacional e estrangeiro de patentes</v>
      </c>
      <c r="F212" s="47">
        <f t="shared" ref="F212:G212" si="91">+F196</f>
        <v>0</v>
      </c>
      <c r="G212" s="48">
        <f t="shared" si="91"/>
        <v>0</v>
      </c>
      <c r="H212" s="183"/>
      <c r="I212" s="183"/>
      <c r="J212" s="183"/>
      <c r="K212" s="183"/>
      <c r="L212" s="183"/>
      <c r="M212" s="183"/>
      <c r="N212" s="183"/>
      <c r="O212" s="183"/>
      <c r="P212" s="182"/>
      <c r="Q212" s="167">
        <f t="shared" si="45"/>
        <v>0</v>
      </c>
      <c r="R212" s="64"/>
      <c r="S212" s="167">
        <f t="shared" si="46"/>
        <v>0</v>
      </c>
      <c r="T212" s="6"/>
      <c r="U212" s="198"/>
      <c r="V212" s="6"/>
      <c r="W212" s="6"/>
    </row>
    <row r="213" spans="3:23">
      <c r="C213" s="6" t="str">
        <f t="shared" si="43"/>
        <v>N</v>
      </c>
      <c r="D213" s="6"/>
      <c r="E213" s="44" t="str">
        <f t="shared" si="83"/>
        <v>d) Despesas associadas ao registo nacional e estrangeiro de patentes</v>
      </c>
      <c r="F213" s="47">
        <f t="shared" ref="F213:G213" si="92">+F197</f>
        <v>0</v>
      </c>
      <c r="G213" s="48">
        <f t="shared" si="92"/>
        <v>0</v>
      </c>
      <c r="H213" s="183"/>
      <c r="I213" s="183"/>
      <c r="J213" s="183"/>
      <c r="K213" s="183"/>
      <c r="L213" s="183"/>
      <c r="M213" s="183"/>
      <c r="N213" s="183"/>
      <c r="O213" s="183"/>
      <c r="P213" s="182"/>
      <c r="Q213" s="167">
        <f t="shared" si="45"/>
        <v>0</v>
      </c>
      <c r="R213" s="64"/>
      <c r="S213" s="167">
        <f t="shared" si="46"/>
        <v>0</v>
      </c>
      <c r="T213" s="6"/>
      <c r="U213" s="198"/>
      <c r="V213" s="6"/>
      <c r="W213" s="6"/>
    </row>
    <row r="214" spans="3:23">
      <c r="C214" s="6" t="str">
        <f t="shared" si="43"/>
        <v>N</v>
      </c>
      <c r="D214" s="6"/>
      <c r="E214" s="44" t="str">
        <f t="shared" si="83"/>
        <v>d) Despesas associadas ao registo nacional e estrangeiro de patentes</v>
      </c>
      <c r="F214" s="47">
        <f t="shared" ref="F214:G214" si="93">+F198</f>
        <v>0</v>
      </c>
      <c r="G214" s="48">
        <f t="shared" si="93"/>
        <v>0</v>
      </c>
      <c r="H214" s="183"/>
      <c r="I214" s="183"/>
      <c r="J214" s="183"/>
      <c r="K214" s="183"/>
      <c r="L214" s="183"/>
      <c r="M214" s="183"/>
      <c r="N214" s="183"/>
      <c r="O214" s="183"/>
      <c r="P214" s="182"/>
      <c r="Q214" s="167">
        <f t="shared" si="45"/>
        <v>0</v>
      </c>
      <c r="R214" s="64"/>
      <c r="S214" s="167">
        <f t="shared" si="46"/>
        <v>0</v>
      </c>
      <c r="T214" s="6"/>
      <c r="U214" s="198"/>
      <c r="V214" s="6"/>
      <c r="W214" s="6"/>
    </row>
    <row r="215" spans="3:23">
      <c r="C215" s="6" t="str">
        <f t="shared" si="43"/>
        <v>N</v>
      </c>
      <c r="D215" s="6"/>
      <c r="E215" s="44" t="str">
        <f t="shared" si="83"/>
        <v>d) Despesas associadas ao registo nacional e estrangeiro de patentes</v>
      </c>
      <c r="F215" s="47">
        <f t="shared" ref="F215:G215" si="94">+F199</f>
        <v>0</v>
      </c>
      <c r="G215" s="48">
        <f t="shared" si="94"/>
        <v>0</v>
      </c>
      <c r="H215" s="183"/>
      <c r="I215" s="183"/>
      <c r="J215" s="183"/>
      <c r="K215" s="183"/>
      <c r="L215" s="183"/>
      <c r="M215" s="183"/>
      <c r="N215" s="183"/>
      <c r="O215" s="183"/>
      <c r="P215" s="182"/>
      <c r="Q215" s="167">
        <f t="shared" si="45"/>
        <v>0</v>
      </c>
      <c r="R215" s="64"/>
      <c r="S215" s="167">
        <f t="shared" si="46"/>
        <v>0</v>
      </c>
      <c r="T215" s="6"/>
      <c r="U215" s="198"/>
      <c r="V215" s="6"/>
      <c r="W215" s="6"/>
    </row>
    <row r="216" spans="3:23">
      <c r="C216" s="6" t="str">
        <f t="shared" si="43"/>
        <v>N</v>
      </c>
      <c r="D216" s="6"/>
      <c r="E216" s="44" t="str">
        <f t="shared" si="83"/>
        <v>d) Despesas associadas ao registo nacional e estrangeiro de patentes</v>
      </c>
      <c r="F216" s="47">
        <f t="shared" ref="F216:G216" si="95">+F200</f>
        <v>0</v>
      </c>
      <c r="G216" s="48">
        <f t="shared" si="95"/>
        <v>0</v>
      </c>
      <c r="H216" s="183"/>
      <c r="I216" s="183"/>
      <c r="J216" s="183"/>
      <c r="K216" s="183"/>
      <c r="L216" s="183"/>
      <c r="M216" s="183"/>
      <c r="N216" s="183"/>
      <c r="O216" s="183"/>
      <c r="P216" s="182"/>
      <c r="Q216" s="167">
        <f t="shared" si="45"/>
        <v>0</v>
      </c>
      <c r="R216" s="64"/>
      <c r="S216" s="167">
        <f t="shared" si="46"/>
        <v>0</v>
      </c>
      <c r="T216" s="6"/>
      <c r="U216" s="198"/>
      <c r="V216" s="6"/>
      <c r="W216" s="6"/>
    </row>
    <row r="217" spans="3:23">
      <c r="C217" s="6" t="str">
        <f t="shared" si="43"/>
        <v>N</v>
      </c>
      <c r="D217" s="6"/>
      <c r="E217" s="44" t="str">
        <f t="shared" si="83"/>
        <v>d) Despesas associadas ao registo nacional e estrangeiro de patentes</v>
      </c>
      <c r="F217" s="47">
        <f t="shared" ref="F217:G217" si="96">+F201</f>
        <v>0</v>
      </c>
      <c r="G217" s="48">
        <f t="shared" si="96"/>
        <v>0</v>
      </c>
      <c r="H217" s="183"/>
      <c r="I217" s="183"/>
      <c r="J217" s="183"/>
      <c r="K217" s="183"/>
      <c r="L217" s="183"/>
      <c r="M217" s="183"/>
      <c r="N217" s="183"/>
      <c r="O217" s="183"/>
      <c r="P217" s="182"/>
      <c r="Q217" s="167">
        <f t="shared" si="45"/>
        <v>0</v>
      </c>
      <c r="R217" s="64"/>
      <c r="S217" s="167">
        <f t="shared" si="46"/>
        <v>0</v>
      </c>
      <c r="T217" s="6"/>
      <c r="U217" s="198"/>
      <c r="V217" s="6"/>
      <c r="W217" s="6"/>
    </row>
    <row r="218" spans="3:23">
      <c r="C218" s="6" t="str">
        <f t="shared" si="43"/>
        <v>N</v>
      </c>
      <c r="D218" s="6"/>
      <c r="E218" s="44" t="str">
        <f t="shared" si="83"/>
        <v>d) Despesas associadas ao registo nacional e estrangeiro de patentes</v>
      </c>
      <c r="F218" s="47">
        <f t="shared" ref="F218:G218" si="97">+F202</f>
        <v>0</v>
      </c>
      <c r="G218" s="48">
        <f t="shared" si="97"/>
        <v>0</v>
      </c>
      <c r="H218" s="183"/>
      <c r="I218" s="183"/>
      <c r="J218" s="183"/>
      <c r="K218" s="183"/>
      <c r="L218" s="183"/>
      <c r="M218" s="183"/>
      <c r="N218" s="183"/>
      <c r="O218" s="183"/>
      <c r="P218" s="182"/>
      <c r="Q218" s="167">
        <f t="shared" si="45"/>
        <v>0</v>
      </c>
      <c r="R218" s="64"/>
      <c r="S218" s="167">
        <f t="shared" si="46"/>
        <v>0</v>
      </c>
      <c r="T218" s="6"/>
      <c r="U218" s="198"/>
      <c r="V218" s="6"/>
      <c r="W218" s="6"/>
    </row>
    <row r="219" spans="3:23" ht="26">
      <c r="C219" s="6" t="str">
        <f t="shared" si="43"/>
        <v>S</v>
      </c>
      <c r="D219" s="6"/>
      <c r="E219" s="81" t="s">
        <v>22</v>
      </c>
      <c r="F219" s="47">
        <f t="shared" ref="F219:G219" si="98">+F203</f>
        <v>0</v>
      </c>
      <c r="G219" s="48">
        <f t="shared" si="98"/>
        <v>0</v>
      </c>
      <c r="H219" s="183"/>
      <c r="I219" s="183"/>
      <c r="J219" s="183"/>
      <c r="K219" s="183"/>
      <c r="L219" s="183"/>
      <c r="M219" s="183"/>
      <c r="N219" s="183"/>
      <c r="O219" s="183"/>
      <c r="P219" s="182"/>
      <c r="Q219" s="167">
        <f t="shared" si="45"/>
        <v>0</v>
      </c>
      <c r="R219" s="64"/>
      <c r="S219" s="167">
        <f t="shared" si="46"/>
        <v>0</v>
      </c>
      <c r="T219" s="6"/>
      <c r="U219" s="198"/>
      <c r="V219" s="6"/>
      <c r="W219" s="6"/>
    </row>
    <row r="220" spans="3:23">
      <c r="C220" s="6" t="str">
        <f t="shared" ref="C220:C283" si="99">+C85</f>
        <v>N</v>
      </c>
      <c r="D220" s="6"/>
      <c r="E220" s="44" t="s">
        <v>22</v>
      </c>
      <c r="F220" s="47">
        <f t="shared" ref="F220:G220" si="100">+F204</f>
        <v>0</v>
      </c>
      <c r="G220" s="48">
        <f t="shared" si="100"/>
        <v>0</v>
      </c>
      <c r="H220" s="183"/>
      <c r="I220" s="183"/>
      <c r="J220" s="183"/>
      <c r="K220" s="183"/>
      <c r="L220" s="183"/>
      <c r="M220" s="183"/>
      <c r="N220" s="183"/>
      <c r="O220" s="183"/>
      <c r="P220" s="182"/>
      <c r="Q220" s="167">
        <f t="shared" ref="Q220:Q282" si="101">+SUM(H220:O220)</f>
        <v>0</v>
      </c>
      <c r="R220" s="64"/>
      <c r="S220" s="167">
        <f t="shared" ref="S220:S282" si="102">+R220+Q220</f>
        <v>0</v>
      </c>
      <c r="T220" s="6"/>
      <c r="U220" s="198"/>
      <c r="V220" s="6"/>
      <c r="W220" s="6"/>
    </row>
    <row r="221" spans="3:23">
      <c r="C221" s="6" t="str">
        <f t="shared" si="99"/>
        <v>N</v>
      </c>
      <c r="D221" s="6"/>
      <c r="E221" s="44" t="str">
        <f t="shared" ref="E221:E234" si="103">+E220</f>
        <v>e) Despesas com a demonstração, promoção e divulgação dos resultados do projeto</v>
      </c>
      <c r="F221" s="47">
        <f t="shared" ref="F221:G221" si="104">+F205</f>
        <v>0</v>
      </c>
      <c r="G221" s="48">
        <f t="shared" si="104"/>
        <v>0</v>
      </c>
      <c r="H221" s="183"/>
      <c r="I221" s="183"/>
      <c r="J221" s="183"/>
      <c r="K221" s="183"/>
      <c r="L221" s="183"/>
      <c r="M221" s="183"/>
      <c r="N221" s="183"/>
      <c r="O221" s="183"/>
      <c r="P221" s="182"/>
      <c r="Q221" s="167">
        <f t="shared" si="101"/>
        <v>0</v>
      </c>
      <c r="R221" s="64"/>
      <c r="S221" s="167">
        <f t="shared" si="102"/>
        <v>0</v>
      </c>
      <c r="T221" s="6"/>
      <c r="U221" s="198"/>
      <c r="V221" s="6"/>
      <c r="W221" s="6"/>
    </row>
    <row r="222" spans="3:23">
      <c r="C222" s="6" t="str">
        <f t="shared" si="99"/>
        <v>N</v>
      </c>
      <c r="D222" s="6"/>
      <c r="E222" s="44" t="str">
        <f t="shared" si="103"/>
        <v>e) Despesas com a demonstração, promoção e divulgação dos resultados do projeto</v>
      </c>
      <c r="F222" s="47">
        <f t="shared" ref="F222:G222" si="105">+F206</f>
        <v>0</v>
      </c>
      <c r="G222" s="48">
        <f t="shared" si="105"/>
        <v>0</v>
      </c>
      <c r="H222" s="183"/>
      <c r="I222" s="183"/>
      <c r="J222" s="183"/>
      <c r="K222" s="183"/>
      <c r="L222" s="183"/>
      <c r="M222" s="183"/>
      <c r="N222" s="183"/>
      <c r="O222" s="183"/>
      <c r="P222" s="182"/>
      <c r="Q222" s="167">
        <f t="shared" si="101"/>
        <v>0</v>
      </c>
      <c r="R222" s="64"/>
      <c r="S222" s="167">
        <f t="shared" si="102"/>
        <v>0</v>
      </c>
      <c r="T222" s="6"/>
      <c r="U222" s="198"/>
      <c r="V222" s="6"/>
      <c r="W222" s="6"/>
    </row>
    <row r="223" spans="3:23">
      <c r="C223" s="6" t="str">
        <f t="shared" si="99"/>
        <v>N</v>
      </c>
      <c r="D223" s="6"/>
      <c r="E223" s="44" t="str">
        <f t="shared" si="103"/>
        <v>e) Despesas com a demonstração, promoção e divulgação dos resultados do projeto</v>
      </c>
      <c r="F223" s="47">
        <f t="shared" ref="F223:G223" si="106">+F207</f>
        <v>0</v>
      </c>
      <c r="G223" s="48">
        <f t="shared" si="106"/>
        <v>0</v>
      </c>
      <c r="H223" s="183"/>
      <c r="I223" s="183"/>
      <c r="J223" s="183"/>
      <c r="K223" s="183"/>
      <c r="L223" s="183"/>
      <c r="M223" s="183"/>
      <c r="N223" s="183"/>
      <c r="O223" s="183"/>
      <c r="P223" s="182"/>
      <c r="Q223" s="167">
        <f t="shared" si="101"/>
        <v>0</v>
      </c>
      <c r="R223" s="64"/>
      <c r="S223" s="167">
        <f t="shared" si="102"/>
        <v>0</v>
      </c>
      <c r="T223" s="6"/>
      <c r="U223" s="198"/>
      <c r="V223" s="6"/>
      <c r="W223" s="6"/>
    </row>
    <row r="224" spans="3:23">
      <c r="C224" s="6" t="str">
        <f t="shared" si="99"/>
        <v>N</v>
      </c>
      <c r="D224" s="6"/>
      <c r="E224" s="44" t="str">
        <f t="shared" si="103"/>
        <v>e) Despesas com a demonstração, promoção e divulgação dos resultados do projeto</v>
      </c>
      <c r="F224" s="47">
        <f t="shared" ref="F224:G224" si="107">+F208</f>
        <v>0</v>
      </c>
      <c r="G224" s="48">
        <f t="shared" si="107"/>
        <v>0</v>
      </c>
      <c r="H224" s="183"/>
      <c r="I224" s="183"/>
      <c r="J224" s="183"/>
      <c r="K224" s="183"/>
      <c r="L224" s="183"/>
      <c r="M224" s="183"/>
      <c r="N224" s="183"/>
      <c r="O224" s="183"/>
      <c r="P224" s="182"/>
      <c r="Q224" s="167">
        <f t="shared" si="101"/>
        <v>0</v>
      </c>
      <c r="R224" s="64"/>
      <c r="S224" s="167">
        <f t="shared" si="102"/>
        <v>0</v>
      </c>
      <c r="T224" s="6"/>
      <c r="U224" s="198"/>
      <c r="V224" s="6"/>
      <c r="W224" s="6"/>
    </row>
    <row r="225" spans="3:23">
      <c r="C225" s="6" t="str">
        <f t="shared" si="99"/>
        <v>N</v>
      </c>
      <c r="D225" s="6"/>
      <c r="E225" s="44" t="str">
        <f t="shared" si="103"/>
        <v>e) Despesas com a demonstração, promoção e divulgação dos resultados do projeto</v>
      </c>
      <c r="F225" s="47">
        <f t="shared" ref="F225:G225" si="108">+F209</f>
        <v>0</v>
      </c>
      <c r="G225" s="48">
        <f t="shared" si="108"/>
        <v>0</v>
      </c>
      <c r="H225" s="183"/>
      <c r="I225" s="183"/>
      <c r="J225" s="183"/>
      <c r="K225" s="183"/>
      <c r="L225" s="183"/>
      <c r="M225" s="183"/>
      <c r="N225" s="183"/>
      <c r="O225" s="183"/>
      <c r="P225" s="182"/>
      <c r="Q225" s="167">
        <f t="shared" si="101"/>
        <v>0</v>
      </c>
      <c r="R225" s="64"/>
      <c r="S225" s="167">
        <f t="shared" si="102"/>
        <v>0</v>
      </c>
      <c r="T225" s="6"/>
      <c r="U225" s="198"/>
      <c r="V225" s="6"/>
      <c r="W225" s="6"/>
    </row>
    <row r="226" spans="3:23">
      <c r="C226" s="6" t="str">
        <f t="shared" si="99"/>
        <v>N</v>
      </c>
      <c r="D226" s="6"/>
      <c r="E226" s="44" t="str">
        <f t="shared" si="103"/>
        <v>e) Despesas com a demonstração, promoção e divulgação dos resultados do projeto</v>
      </c>
      <c r="F226" s="47">
        <f t="shared" ref="F226:G226" si="109">+F210</f>
        <v>0</v>
      </c>
      <c r="G226" s="48">
        <f t="shared" si="109"/>
        <v>0</v>
      </c>
      <c r="H226" s="183"/>
      <c r="I226" s="183"/>
      <c r="J226" s="183"/>
      <c r="K226" s="183"/>
      <c r="L226" s="183"/>
      <c r="M226" s="183"/>
      <c r="N226" s="183"/>
      <c r="O226" s="183"/>
      <c r="P226" s="182"/>
      <c r="Q226" s="167">
        <f t="shared" si="101"/>
        <v>0</v>
      </c>
      <c r="R226" s="64"/>
      <c r="S226" s="167">
        <f t="shared" si="102"/>
        <v>0</v>
      </c>
      <c r="T226" s="6"/>
      <c r="U226" s="198"/>
      <c r="V226" s="6"/>
      <c r="W226" s="6"/>
    </row>
    <row r="227" spans="3:23">
      <c r="C227" s="6" t="str">
        <f t="shared" si="99"/>
        <v>N</v>
      </c>
      <c r="D227" s="6"/>
      <c r="E227" s="44" t="str">
        <f t="shared" si="103"/>
        <v>e) Despesas com a demonstração, promoção e divulgação dos resultados do projeto</v>
      </c>
      <c r="F227" s="47">
        <f t="shared" ref="F227:G227" si="110">+F211</f>
        <v>0</v>
      </c>
      <c r="G227" s="48">
        <f t="shared" si="110"/>
        <v>0</v>
      </c>
      <c r="H227" s="183"/>
      <c r="I227" s="183"/>
      <c r="J227" s="183"/>
      <c r="K227" s="183"/>
      <c r="L227" s="183"/>
      <c r="M227" s="183"/>
      <c r="N227" s="183"/>
      <c r="O227" s="183"/>
      <c r="P227" s="182"/>
      <c r="Q227" s="167">
        <f t="shared" si="101"/>
        <v>0</v>
      </c>
      <c r="R227" s="64"/>
      <c r="S227" s="167">
        <f t="shared" si="102"/>
        <v>0</v>
      </c>
      <c r="T227" s="6"/>
      <c r="U227" s="198"/>
      <c r="V227" s="6"/>
      <c r="W227" s="6"/>
    </row>
    <row r="228" spans="3:23">
      <c r="C228" s="6" t="str">
        <f t="shared" si="99"/>
        <v>N</v>
      </c>
      <c r="D228" s="6"/>
      <c r="E228" s="44" t="str">
        <f t="shared" si="103"/>
        <v>e) Despesas com a demonstração, promoção e divulgação dos resultados do projeto</v>
      </c>
      <c r="F228" s="47">
        <f t="shared" ref="F228:G228" si="111">+F212</f>
        <v>0</v>
      </c>
      <c r="G228" s="48">
        <f t="shared" si="111"/>
        <v>0</v>
      </c>
      <c r="H228" s="183"/>
      <c r="I228" s="183"/>
      <c r="J228" s="183"/>
      <c r="K228" s="183"/>
      <c r="L228" s="183"/>
      <c r="M228" s="183"/>
      <c r="N228" s="183"/>
      <c r="O228" s="183"/>
      <c r="P228" s="182"/>
      <c r="Q228" s="167">
        <f t="shared" si="101"/>
        <v>0</v>
      </c>
      <c r="R228" s="64"/>
      <c r="S228" s="167">
        <f t="shared" si="102"/>
        <v>0</v>
      </c>
      <c r="T228" s="6"/>
      <c r="U228" s="198"/>
      <c r="V228" s="6"/>
      <c r="W228" s="6"/>
    </row>
    <row r="229" spans="3:23">
      <c r="C229" s="6" t="str">
        <f t="shared" si="99"/>
        <v>N</v>
      </c>
      <c r="D229" s="6"/>
      <c r="E229" s="44" t="str">
        <f t="shared" si="103"/>
        <v>e) Despesas com a demonstração, promoção e divulgação dos resultados do projeto</v>
      </c>
      <c r="F229" s="47">
        <f t="shared" ref="F229:G229" si="112">+F213</f>
        <v>0</v>
      </c>
      <c r="G229" s="48">
        <f t="shared" si="112"/>
        <v>0</v>
      </c>
      <c r="H229" s="183"/>
      <c r="I229" s="183"/>
      <c r="J229" s="183"/>
      <c r="K229" s="183"/>
      <c r="L229" s="183"/>
      <c r="M229" s="183"/>
      <c r="N229" s="183"/>
      <c r="O229" s="183"/>
      <c r="P229" s="182"/>
      <c r="Q229" s="167">
        <f t="shared" si="101"/>
        <v>0</v>
      </c>
      <c r="R229" s="64"/>
      <c r="S229" s="167">
        <f t="shared" si="102"/>
        <v>0</v>
      </c>
      <c r="T229" s="6"/>
      <c r="U229" s="198"/>
      <c r="V229" s="6"/>
      <c r="W229" s="6"/>
    </row>
    <row r="230" spans="3:23">
      <c r="C230" s="6" t="str">
        <f t="shared" si="99"/>
        <v>N</v>
      </c>
      <c r="D230" s="6"/>
      <c r="E230" s="44" t="str">
        <f t="shared" si="103"/>
        <v>e) Despesas com a demonstração, promoção e divulgação dos resultados do projeto</v>
      </c>
      <c r="F230" s="47">
        <f t="shared" ref="F230:G230" si="113">+F214</f>
        <v>0</v>
      </c>
      <c r="G230" s="48">
        <f t="shared" si="113"/>
        <v>0</v>
      </c>
      <c r="H230" s="183"/>
      <c r="I230" s="183"/>
      <c r="J230" s="183"/>
      <c r="K230" s="183"/>
      <c r="L230" s="183"/>
      <c r="M230" s="183"/>
      <c r="N230" s="183"/>
      <c r="O230" s="183"/>
      <c r="P230" s="182"/>
      <c r="Q230" s="167">
        <f t="shared" si="101"/>
        <v>0</v>
      </c>
      <c r="R230" s="64"/>
      <c r="S230" s="167">
        <f t="shared" si="102"/>
        <v>0</v>
      </c>
      <c r="T230" s="6"/>
      <c r="U230" s="198"/>
      <c r="V230" s="6"/>
      <c r="W230" s="6"/>
    </row>
    <row r="231" spans="3:23">
      <c r="C231" s="6" t="str">
        <f t="shared" si="99"/>
        <v>N</v>
      </c>
      <c r="D231" s="6"/>
      <c r="E231" s="44" t="str">
        <f t="shared" si="103"/>
        <v>e) Despesas com a demonstração, promoção e divulgação dos resultados do projeto</v>
      </c>
      <c r="F231" s="47">
        <f t="shared" ref="F231:G231" si="114">+F215</f>
        <v>0</v>
      </c>
      <c r="G231" s="48">
        <f t="shared" si="114"/>
        <v>0</v>
      </c>
      <c r="H231" s="183"/>
      <c r="I231" s="183"/>
      <c r="J231" s="183"/>
      <c r="K231" s="183"/>
      <c r="L231" s="183"/>
      <c r="M231" s="183"/>
      <c r="N231" s="183"/>
      <c r="O231" s="183"/>
      <c r="P231" s="182"/>
      <c r="Q231" s="167">
        <f t="shared" si="101"/>
        <v>0</v>
      </c>
      <c r="R231" s="64"/>
      <c r="S231" s="167">
        <f t="shared" si="102"/>
        <v>0</v>
      </c>
      <c r="T231" s="6"/>
      <c r="U231" s="198"/>
      <c r="V231" s="6"/>
      <c r="W231" s="6"/>
    </row>
    <row r="232" spans="3:23">
      <c r="C232" s="6" t="str">
        <f t="shared" si="99"/>
        <v>N</v>
      </c>
      <c r="D232" s="6"/>
      <c r="E232" s="44" t="str">
        <f t="shared" si="103"/>
        <v>e) Despesas com a demonstração, promoção e divulgação dos resultados do projeto</v>
      </c>
      <c r="F232" s="47">
        <f t="shared" ref="F232:G232" si="115">+F216</f>
        <v>0</v>
      </c>
      <c r="G232" s="48">
        <f t="shared" si="115"/>
        <v>0</v>
      </c>
      <c r="H232" s="183"/>
      <c r="I232" s="183"/>
      <c r="J232" s="183"/>
      <c r="K232" s="183"/>
      <c r="L232" s="183"/>
      <c r="M232" s="183"/>
      <c r="N232" s="183"/>
      <c r="O232" s="183"/>
      <c r="P232" s="182"/>
      <c r="Q232" s="167">
        <f t="shared" si="101"/>
        <v>0</v>
      </c>
      <c r="R232" s="64"/>
      <c r="S232" s="167">
        <f t="shared" si="102"/>
        <v>0</v>
      </c>
      <c r="T232" s="6"/>
      <c r="U232" s="198"/>
      <c r="V232" s="6"/>
      <c r="W232" s="6"/>
    </row>
    <row r="233" spans="3:23">
      <c r="C233" s="6" t="str">
        <f t="shared" si="99"/>
        <v>N</v>
      </c>
      <c r="D233" s="6"/>
      <c r="E233" s="44" t="str">
        <f t="shared" si="103"/>
        <v>e) Despesas com a demonstração, promoção e divulgação dos resultados do projeto</v>
      </c>
      <c r="F233" s="47">
        <f t="shared" ref="F233:G233" si="116">+F217</f>
        <v>0</v>
      </c>
      <c r="G233" s="48">
        <f t="shared" si="116"/>
        <v>0</v>
      </c>
      <c r="H233" s="183"/>
      <c r="I233" s="183"/>
      <c r="J233" s="183"/>
      <c r="K233" s="183"/>
      <c r="L233" s="183"/>
      <c r="M233" s="183"/>
      <c r="N233" s="183"/>
      <c r="O233" s="183"/>
      <c r="P233" s="182"/>
      <c r="Q233" s="167">
        <f t="shared" si="101"/>
        <v>0</v>
      </c>
      <c r="R233" s="64"/>
      <c r="S233" s="167">
        <f t="shared" si="102"/>
        <v>0</v>
      </c>
      <c r="T233" s="6"/>
      <c r="U233" s="198"/>
      <c r="V233" s="6"/>
      <c r="W233" s="6"/>
    </row>
    <row r="234" spans="3:23">
      <c r="C234" s="6" t="str">
        <f t="shared" si="99"/>
        <v>N</v>
      </c>
      <c r="D234" s="6"/>
      <c r="E234" s="44" t="str">
        <f t="shared" si="103"/>
        <v>e) Despesas com a demonstração, promoção e divulgação dos resultados do projeto</v>
      </c>
      <c r="F234" s="47">
        <f t="shared" ref="F234:G234" si="117">+F218</f>
        <v>0</v>
      </c>
      <c r="G234" s="48">
        <f t="shared" si="117"/>
        <v>0</v>
      </c>
      <c r="H234" s="183"/>
      <c r="I234" s="183"/>
      <c r="J234" s="183"/>
      <c r="K234" s="183"/>
      <c r="L234" s="183"/>
      <c r="M234" s="183"/>
      <c r="N234" s="183"/>
      <c r="O234" s="183"/>
      <c r="P234" s="182"/>
      <c r="Q234" s="167">
        <f t="shared" si="101"/>
        <v>0</v>
      </c>
      <c r="R234" s="64"/>
      <c r="S234" s="167">
        <f t="shared" si="102"/>
        <v>0</v>
      </c>
      <c r="T234" s="6"/>
      <c r="U234" s="198"/>
      <c r="V234" s="6"/>
      <c r="W234" s="6"/>
    </row>
    <row r="235" spans="3:23" ht="39">
      <c r="C235" s="6" t="str">
        <f t="shared" si="99"/>
        <v>S</v>
      </c>
      <c r="D235" s="6"/>
      <c r="E235" s="81" t="s">
        <v>61</v>
      </c>
      <c r="F235" s="47">
        <f t="shared" ref="F235:G235" si="118">+F219</f>
        <v>0</v>
      </c>
      <c r="G235" s="48">
        <f t="shared" si="118"/>
        <v>0</v>
      </c>
      <c r="H235" s="183"/>
      <c r="I235" s="183"/>
      <c r="J235" s="183"/>
      <c r="K235" s="183"/>
      <c r="L235" s="183"/>
      <c r="M235" s="183"/>
      <c r="N235" s="183"/>
      <c r="O235" s="183"/>
      <c r="P235" s="182"/>
      <c r="Q235" s="167">
        <f t="shared" si="101"/>
        <v>0</v>
      </c>
      <c r="R235" s="64"/>
      <c r="S235" s="167">
        <f t="shared" si="102"/>
        <v>0</v>
      </c>
      <c r="T235" s="6"/>
      <c r="U235" s="198"/>
      <c r="V235" s="6"/>
      <c r="W235" s="6"/>
    </row>
    <row r="236" spans="3:23">
      <c r="C236" s="6" t="str">
        <f t="shared" si="99"/>
        <v>N</v>
      </c>
      <c r="D236" s="6"/>
      <c r="E236" s="44" t="s">
        <v>61</v>
      </c>
      <c r="F236" s="47">
        <f t="shared" ref="F236:G236" si="119">+F220</f>
        <v>0</v>
      </c>
      <c r="G236" s="48">
        <f t="shared" si="119"/>
        <v>0</v>
      </c>
      <c r="H236" s="183"/>
      <c r="I236" s="183"/>
      <c r="J236" s="183"/>
      <c r="K236" s="183"/>
      <c r="L236" s="183"/>
      <c r="M236" s="183"/>
      <c r="N236" s="183"/>
      <c r="O236" s="183"/>
      <c r="P236" s="182"/>
      <c r="Q236" s="167">
        <f t="shared" si="101"/>
        <v>0</v>
      </c>
      <c r="R236" s="64"/>
      <c r="S236" s="167">
        <f t="shared" si="102"/>
        <v>0</v>
      </c>
      <c r="T236" s="6"/>
      <c r="U236" s="198"/>
      <c r="V236" s="6"/>
      <c r="W236" s="6"/>
    </row>
    <row r="237" spans="3:23">
      <c r="C237" s="6" t="str">
        <f t="shared" si="99"/>
        <v>N</v>
      </c>
      <c r="D237" s="6"/>
      <c r="E237" s="44" t="str">
        <f t="shared" ref="E237:E250" si="120">+E236</f>
        <v>f) Aquisição de outros bens e serviços relacionados diretamente com a execução do projeto</v>
      </c>
      <c r="F237" s="47">
        <f t="shared" ref="F237:G237" si="121">+F221</f>
        <v>0</v>
      </c>
      <c r="G237" s="48">
        <f t="shared" si="121"/>
        <v>0</v>
      </c>
      <c r="H237" s="183"/>
      <c r="I237" s="183"/>
      <c r="J237" s="183"/>
      <c r="K237" s="183"/>
      <c r="L237" s="183"/>
      <c r="M237" s="183"/>
      <c r="N237" s="183"/>
      <c r="O237" s="183"/>
      <c r="P237" s="182"/>
      <c r="Q237" s="167">
        <f t="shared" si="101"/>
        <v>0</v>
      </c>
      <c r="R237" s="64"/>
      <c r="S237" s="167">
        <f t="shared" si="102"/>
        <v>0</v>
      </c>
      <c r="T237" s="6"/>
      <c r="U237" s="198"/>
      <c r="V237" s="6"/>
      <c r="W237" s="6"/>
    </row>
    <row r="238" spans="3:23">
      <c r="C238" s="6" t="str">
        <f t="shared" si="99"/>
        <v>N</v>
      </c>
      <c r="D238" s="6"/>
      <c r="E238" s="44" t="str">
        <f t="shared" si="120"/>
        <v>f) Aquisição de outros bens e serviços relacionados diretamente com a execução do projeto</v>
      </c>
      <c r="F238" s="47">
        <f t="shared" ref="F238:G238" si="122">+F222</f>
        <v>0</v>
      </c>
      <c r="G238" s="48">
        <f t="shared" si="122"/>
        <v>0</v>
      </c>
      <c r="H238" s="183"/>
      <c r="I238" s="183"/>
      <c r="J238" s="183"/>
      <c r="K238" s="183"/>
      <c r="L238" s="183"/>
      <c r="M238" s="183"/>
      <c r="N238" s="183"/>
      <c r="O238" s="183"/>
      <c r="P238" s="182"/>
      <c r="Q238" s="167">
        <f t="shared" si="101"/>
        <v>0</v>
      </c>
      <c r="R238" s="64"/>
      <c r="S238" s="167">
        <f t="shared" si="102"/>
        <v>0</v>
      </c>
      <c r="T238" s="6"/>
      <c r="U238" s="198"/>
      <c r="V238" s="6"/>
      <c r="W238" s="6"/>
    </row>
    <row r="239" spans="3:23">
      <c r="C239" s="6" t="str">
        <f t="shared" si="99"/>
        <v>N</v>
      </c>
      <c r="D239" s="6"/>
      <c r="E239" s="44" t="str">
        <f t="shared" si="120"/>
        <v>f) Aquisição de outros bens e serviços relacionados diretamente com a execução do projeto</v>
      </c>
      <c r="F239" s="47">
        <f t="shared" ref="F239:G239" si="123">+F223</f>
        <v>0</v>
      </c>
      <c r="G239" s="48">
        <f t="shared" si="123"/>
        <v>0</v>
      </c>
      <c r="H239" s="183"/>
      <c r="I239" s="183"/>
      <c r="J239" s="183"/>
      <c r="K239" s="183"/>
      <c r="L239" s="183"/>
      <c r="M239" s="183"/>
      <c r="N239" s="183"/>
      <c r="O239" s="183"/>
      <c r="P239" s="182"/>
      <c r="Q239" s="167">
        <f t="shared" si="101"/>
        <v>0</v>
      </c>
      <c r="R239" s="64"/>
      <c r="S239" s="167">
        <f t="shared" si="102"/>
        <v>0</v>
      </c>
      <c r="T239" s="6"/>
      <c r="U239" s="198"/>
      <c r="V239" s="6"/>
      <c r="W239" s="6"/>
    </row>
    <row r="240" spans="3:23">
      <c r="C240" s="6" t="str">
        <f t="shared" si="99"/>
        <v>N</v>
      </c>
      <c r="D240" s="6"/>
      <c r="E240" s="44" t="str">
        <f t="shared" si="120"/>
        <v>f) Aquisição de outros bens e serviços relacionados diretamente com a execução do projeto</v>
      </c>
      <c r="F240" s="47">
        <f t="shared" ref="F240:G240" si="124">+F224</f>
        <v>0</v>
      </c>
      <c r="G240" s="48">
        <f t="shared" si="124"/>
        <v>0</v>
      </c>
      <c r="H240" s="183"/>
      <c r="I240" s="183"/>
      <c r="J240" s="183"/>
      <c r="K240" s="183"/>
      <c r="L240" s="183"/>
      <c r="M240" s="183"/>
      <c r="N240" s="183"/>
      <c r="O240" s="183"/>
      <c r="P240" s="182"/>
      <c r="Q240" s="167">
        <f t="shared" si="101"/>
        <v>0</v>
      </c>
      <c r="R240" s="64"/>
      <c r="S240" s="167">
        <f t="shared" si="102"/>
        <v>0</v>
      </c>
      <c r="T240" s="6"/>
      <c r="U240" s="198"/>
      <c r="V240" s="6"/>
      <c r="W240" s="6"/>
    </row>
    <row r="241" spans="3:23">
      <c r="C241" s="6" t="str">
        <f t="shared" si="99"/>
        <v>N</v>
      </c>
      <c r="D241" s="6"/>
      <c r="E241" s="44" t="str">
        <f t="shared" si="120"/>
        <v>f) Aquisição de outros bens e serviços relacionados diretamente com a execução do projeto</v>
      </c>
      <c r="F241" s="47">
        <f t="shared" ref="F241:G241" si="125">+F225</f>
        <v>0</v>
      </c>
      <c r="G241" s="48">
        <f t="shared" si="125"/>
        <v>0</v>
      </c>
      <c r="H241" s="183"/>
      <c r="I241" s="183"/>
      <c r="J241" s="183"/>
      <c r="K241" s="183"/>
      <c r="L241" s="183"/>
      <c r="M241" s="183"/>
      <c r="N241" s="183"/>
      <c r="O241" s="183"/>
      <c r="P241" s="182"/>
      <c r="Q241" s="167">
        <f t="shared" si="101"/>
        <v>0</v>
      </c>
      <c r="R241" s="64"/>
      <c r="S241" s="167">
        <f t="shared" si="102"/>
        <v>0</v>
      </c>
      <c r="T241" s="6"/>
      <c r="U241" s="198"/>
      <c r="V241" s="6"/>
      <c r="W241" s="6"/>
    </row>
    <row r="242" spans="3:23">
      <c r="C242" s="6" t="str">
        <f t="shared" si="99"/>
        <v>N</v>
      </c>
      <c r="D242" s="6"/>
      <c r="E242" s="44" t="str">
        <f t="shared" si="120"/>
        <v>f) Aquisição de outros bens e serviços relacionados diretamente com a execução do projeto</v>
      </c>
      <c r="F242" s="47">
        <f t="shared" ref="F242:G242" si="126">+F226</f>
        <v>0</v>
      </c>
      <c r="G242" s="48">
        <f t="shared" si="126"/>
        <v>0</v>
      </c>
      <c r="H242" s="183"/>
      <c r="I242" s="183"/>
      <c r="J242" s="183"/>
      <c r="K242" s="183"/>
      <c r="L242" s="183"/>
      <c r="M242" s="183"/>
      <c r="N242" s="183"/>
      <c r="O242" s="183"/>
      <c r="P242" s="182"/>
      <c r="Q242" s="167">
        <f t="shared" si="101"/>
        <v>0</v>
      </c>
      <c r="R242" s="64"/>
      <c r="S242" s="167">
        <f t="shared" si="102"/>
        <v>0</v>
      </c>
      <c r="T242" s="6"/>
      <c r="U242" s="198"/>
      <c r="V242" s="6"/>
      <c r="W242" s="6"/>
    </row>
    <row r="243" spans="3:23">
      <c r="C243" s="6" t="str">
        <f t="shared" si="99"/>
        <v>N</v>
      </c>
      <c r="D243" s="6"/>
      <c r="E243" s="44" t="str">
        <f t="shared" si="120"/>
        <v>f) Aquisição de outros bens e serviços relacionados diretamente com a execução do projeto</v>
      </c>
      <c r="F243" s="47">
        <f t="shared" ref="F243:G243" si="127">+F227</f>
        <v>0</v>
      </c>
      <c r="G243" s="48">
        <f t="shared" si="127"/>
        <v>0</v>
      </c>
      <c r="H243" s="183"/>
      <c r="I243" s="183"/>
      <c r="J243" s="183"/>
      <c r="K243" s="183"/>
      <c r="L243" s="183"/>
      <c r="M243" s="183"/>
      <c r="N243" s="183"/>
      <c r="O243" s="183"/>
      <c r="P243" s="182"/>
      <c r="Q243" s="167">
        <f t="shared" si="101"/>
        <v>0</v>
      </c>
      <c r="R243" s="64"/>
      <c r="S243" s="167">
        <f t="shared" si="102"/>
        <v>0</v>
      </c>
      <c r="T243" s="6"/>
      <c r="U243" s="198"/>
      <c r="V243" s="6"/>
      <c r="W243" s="6"/>
    </row>
    <row r="244" spans="3:23">
      <c r="C244" s="6" t="str">
        <f t="shared" si="99"/>
        <v>N</v>
      </c>
      <c r="D244" s="6"/>
      <c r="E244" s="44" t="str">
        <f t="shared" si="120"/>
        <v>f) Aquisição de outros bens e serviços relacionados diretamente com a execução do projeto</v>
      </c>
      <c r="F244" s="47">
        <f t="shared" ref="F244:G244" si="128">+F228</f>
        <v>0</v>
      </c>
      <c r="G244" s="48">
        <f t="shared" si="128"/>
        <v>0</v>
      </c>
      <c r="H244" s="183"/>
      <c r="I244" s="183"/>
      <c r="J244" s="183"/>
      <c r="K244" s="183"/>
      <c r="L244" s="183"/>
      <c r="M244" s="183"/>
      <c r="N244" s="183"/>
      <c r="O244" s="183"/>
      <c r="P244" s="182"/>
      <c r="Q244" s="167">
        <f t="shared" si="101"/>
        <v>0</v>
      </c>
      <c r="R244" s="64"/>
      <c r="S244" s="167">
        <f t="shared" si="102"/>
        <v>0</v>
      </c>
      <c r="T244" s="6"/>
      <c r="U244" s="198"/>
      <c r="V244" s="6"/>
      <c r="W244" s="6"/>
    </row>
    <row r="245" spans="3:23">
      <c r="C245" s="6" t="str">
        <f t="shared" si="99"/>
        <v>N</v>
      </c>
      <c r="D245" s="6"/>
      <c r="E245" s="44" t="str">
        <f t="shared" si="120"/>
        <v>f) Aquisição de outros bens e serviços relacionados diretamente com a execução do projeto</v>
      </c>
      <c r="F245" s="47">
        <f t="shared" ref="F245:G245" si="129">+F229</f>
        <v>0</v>
      </c>
      <c r="G245" s="48">
        <f t="shared" si="129"/>
        <v>0</v>
      </c>
      <c r="H245" s="183"/>
      <c r="I245" s="183"/>
      <c r="J245" s="183"/>
      <c r="K245" s="183"/>
      <c r="L245" s="183"/>
      <c r="M245" s="183"/>
      <c r="N245" s="183"/>
      <c r="O245" s="183"/>
      <c r="P245" s="182"/>
      <c r="Q245" s="167">
        <f t="shared" si="101"/>
        <v>0</v>
      </c>
      <c r="R245" s="64"/>
      <c r="S245" s="167">
        <f t="shared" si="102"/>
        <v>0</v>
      </c>
      <c r="T245" s="6"/>
      <c r="U245" s="198"/>
      <c r="V245" s="6"/>
      <c r="W245" s="6"/>
    </row>
    <row r="246" spans="3:23">
      <c r="C246" s="6" t="str">
        <f t="shared" si="99"/>
        <v>N</v>
      </c>
      <c r="D246" s="6"/>
      <c r="E246" s="44" t="str">
        <f t="shared" si="120"/>
        <v>f) Aquisição de outros bens e serviços relacionados diretamente com a execução do projeto</v>
      </c>
      <c r="F246" s="47">
        <f t="shared" ref="F246:G246" si="130">+F230</f>
        <v>0</v>
      </c>
      <c r="G246" s="48">
        <f t="shared" si="130"/>
        <v>0</v>
      </c>
      <c r="H246" s="183"/>
      <c r="I246" s="183"/>
      <c r="J246" s="183"/>
      <c r="K246" s="183"/>
      <c r="L246" s="183"/>
      <c r="M246" s="183"/>
      <c r="N246" s="183"/>
      <c r="O246" s="183"/>
      <c r="P246" s="182"/>
      <c r="Q246" s="167">
        <f t="shared" si="101"/>
        <v>0</v>
      </c>
      <c r="R246" s="64"/>
      <c r="S246" s="167">
        <f t="shared" si="102"/>
        <v>0</v>
      </c>
      <c r="T246" s="6"/>
      <c r="U246" s="198"/>
      <c r="V246" s="6"/>
      <c r="W246" s="6"/>
    </row>
    <row r="247" spans="3:23">
      <c r="C247" s="6" t="str">
        <f t="shared" si="99"/>
        <v>N</v>
      </c>
      <c r="D247" s="6"/>
      <c r="E247" s="44" t="str">
        <f t="shared" si="120"/>
        <v>f) Aquisição de outros bens e serviços relacionados diretamente com a execução do projeto</v>
      </c>
      <c r="F247" s="47">
        <f t="shared" ref="F247:G247" si="131">+F231</f>
        <v>0</v>
      </c>
      <c r="G247" s="48">
        <f t="shared" si="131"/>
        <v>0</v>
      </c>
      <c r="H247" s="183"/>
      <c r="I247" s="183"/>
      <c r="J247" s="183"/>
      <c r="K247" s="183"/>
      <c r="L247" s="183"/>
      <c r="M247" s="183"/>
      <c r="N247" s="183"/>
      <c r="O247" s="183"/>
      <c r="P247" s="182"/>
      <c r="Q247" s="167">
        <f t="shared" si="101"/>
        <v>0</v>
      </c>
      <c r="R247" s="64"/>
      <c r="S247" s="167">
        <f t="shared" si="102"/>
        <v>0</v>
      </c>
      <c r="T247" s="6"/>
      <c r="U247" s="198"/>
      <c r="V247" s="6"/>
      <c r="W247" s="6"/>
    </row>
    <row r="248" spans="3:23">
      <c r="C248" s="6" t="str">
        <f t="shared" si="99"/>
        <v>N</v>
      </c>
      <c r="D248" s="6"/>
      <c r="E248" s="44" t="str">
        <f t="shared" si="120"/>
        <v>f) Aquisição de outros bens e serviços relacionados diretamente com a execução do projeto</v>
      </c>
      <c r="F248" s="47">
        <f t="shared" ref="F248:G248" si="132">+F232</f>
        <v>0</v>
      </c>
      <c r="G248" s="48">
        <f t="shared" si="132"/>
        <v>0</v>
      </c>
      <c r="H248" s="183"/>
      <c r="I248" s="183"/>
      <c r="J248" s="183"/>
      <c r="K248" s="183"/>
      <c r="L248" s="183"/>
      <c r="M248" s="183"/>
      <c r="N248" s="183"/>
      <c r="O248" s="183"/>
      <c r="P248" s="182"/>
      <c r="Q248" s="167">
        <f t="shared" si="101"/>
        <v>0</v>
      </c>
      <c r="R248" s="64"/>
      <c r="S248" s="167">
        <f t="shared" si="102"/>
        <v>0</v>
      </c>
      <c r="T248" s="6"/>
      <c r="U248" s="198"/>
      <c r="V248" s="6"/>
      <c r="W248" s="6"/>
    </row>
    <row r="249" spans="3:23">
      <c r="C249" s="6" t="str">
        <f t="shared" si="99"/>
        <v>N</v>
      </c>
      <c r="D249" s="6"/>
      <c r="E249" s="44" t="str">
        <f t="shared" si="120"/>
        <v>f) Aquisição de outros bens e serviços relacionados diretamente com a execução do projeto</v>
      </c>
      <c r="F249" s="47">
        <f t="shared" ref="F249:G249" si="133">+F233</f>
        <v>0</v>
      </c>
      <c r="G249" s="48">
        <f t="shared" si="133"/>
        <v>0</v>
      </c>
      <c r="H249" s="183"/>
      <c r="I249" s="183"/>
      <c r="J249" s="183"/>
      <c r="K249" s="183"/>
      <c r="L249" s="183"/>
      <c r="M249" s="183"/>
      <c r="N249" s="183"/>
      <c r="O249" s="183"/>
      <c r="P249" s="182"/>
      <c r="Q249" s="167">
        <f t="shared" si="101"/>
        <v>0</v>
      </c>
      <c r="R249" s="64"/>
      <c r="S249" s="167">
        <f t="shared" si="102"/>
        <v>0</v>
      </c>
      <c r="T249" s="6"/>
      <c r="U249" s="198"/>
      <c r="V249" s="6"/>
      <c r="W249" s="6"/>
    </row>
    <row r="250" spans="3:23">
      <c r="C250" s="6" t="str">
        <f t="shared" si="99"/>
        <v>N</v>
      </c>
      <c r="D250" s="6"/>
      <c r="E250" s="44" t="str">
        <f t="shared" si="120"/>
        <v>f) Aquisição de outros bens e serviços relacionados diretamente com a execução do projeto</v>
      </c>
      <c r="F250" s="47">
        <f t="shared" ref="F250:G250" si="134">+F234</f>
        <v>0</v>
      </c>
      <c r="G250" s="48">
        <f t="shared" si="134"/>
        <v>0</v>
      </c>
      <c r="H250" s="183"/>
      <c r="I250" s="183"/>
      <c r="J250" s="183"/>
      <c r="K250" s="183"/>
      <c r="L250" s="183"/>
      <c r="M250" s="183"/>
      <c r="N250" s="183"/>
      <c r="O250" s="183"/>
      <c r="P250" s="182"/>
      <c r="Q250" s="167">
        <f t="shared" si="101"/>
        <v>0</v>
      </c>
      <c r="R250" s="64"/>
      <c r="S250" s="167">
        <f t="shared" si="102"/>
        <v>0</v>
      </c>
      <c r="T250" s="6"/>
      <c r="U250" s="198"/>
      <c r="V250" s="6"/>
      <c r="W250" s="6"/>
    </row>
    <row r="251" spans="3:23" ht="21" customHeight="1">
      <c r="C251" s="6" t="str">
        <f t="shared" si="99"/>
        <v>S</v>
      </c>
      <c r="D251" s="6"/>
      <c r="E251" s="81" t="s">
        <v>27</v>
      </c>
      <c r="F251" s="47">
        <f t="shared" ref="F251:G251" si="135">+F235</f>
        <v>0</v>
      </c>
      <c r="G251" s="48">
        <f t="shared" si="135"/>
        <v>0</v>
      </c>
      <c r="H251" s="183"/>
      <c r="I251" s="183"/>
      <c r="J251" s="183"/>
      <c r="K251" s="183"/>
      <c r="L251" s="183"/>
      <c r="M251" s="183"/>
      <c r="N251" s="183"/>
      <c r="O251" s="183"/>
      <c r="P251" s="182"/>
      <c r="Q251" s="167">
        <f t="shared" si="101"/>
        <v>0</v>
      </c>
      <c r="R251" s="64"/>
      <c r="S251" s="167">
        <f t="shared" si="102"/>
        <v>0</v>
      </c>
      <c r="T251" s="6"/>
      <c r="U251" s="198"/>
      <c r="V251" s="6"/>
      <c r="W251" s="6"/>
    </row>
    <row r="252" spans="3:23">
      <c r="C252" s="6" t="str">
        <f t="shared" si="99"/>
        <v>N</v>
      </c>
      <c r="D252" s="6"/>
      <c r="E252" s="44" t="s">
        <v>27</v>
      </c>
      <c r="F252" s="47">
        <f t="shared" ref="F252:G252" si="136">+F236</f>
        <v>0</v>
      </c>
      <c r="G252" s="48">
        <f t="shared" si="136"/>
        <v>0</v>
      </c>
      <c r="H252" s="183"/>
      <c r="I252" s="183"/>
      <c r="J252" s="183"/>
      <c r="K252" s="183"/>
      <c r="L252" s="183"/>
      <c r="M252" s="183"/>
      <c r="N252" s="183"/>
      <c r="O252" s="183"/>
      <c r="P252" s="182"/>
      <c r="Q252" s="167">
        <f t="shared" si="101"/>
        <v>0</v>
      </c>
      <c r="R252" s="64"/>
      <c r="S252" s="167">
        <f t="shared" si="102"/>
        <v>0</v>
      </c>
      <c r="T252" s="6"/>
      <c r="U252" s="198"/>
      <c r="V252" s="6"/>
      <c r="W252" s="6"/>
    </row>
    <row r="253" spans="3:23">
      <c r="C253" s="6" t="str">
        <f t="shared" si="99"/>
        <v>N</v>
      </c>
      <c r="D253" s="6"/>
      <c r="E253" s="44" t="str">
        <f t="shared" ref="E253:E266" si="137">+E252</f>
        <v>g) Viagens e alojamento no país e no estrangeiro</v>
      </c>
      <c r="F253" s="47">
        <f t="shared" ref="F253:G253" si="138">+F237</f>
        <v>0</v>
      </c>
      <c r="G253" s="48">
        <f t="shared" si="138"/>
        <v>0</v>
      </c>
      <c r="H253" s="183"/>
      <c r="I253" s="183"/>
      <c r="J253" s="183"/>
      <c r="K253" s="183"/>
      <c r="L253" s="183"/>
      <c r="M253" s="183"/>
      <c r="N253" s="183"/>
      <c r="O253" s="183"/>
      <c r="P253" s="182"/>
      <c r="Q253" s="167">
        <f t="shared" si="101"/>
        <v>0</v>
      </c>
      <c r="R253" s="64"/>
      <c r="S253" s="167">
        <f t="shared" si="102"/>
        <v>0</v>
      </c>
      <c r="T253" s="6"/>
      <c r="U253" s="198"/>
      <c r="V253" s="6"/>
      <c r="W253" s="6"/>
    </row>
    <row r="254" spans="3:23">
      <c r="C254" s="6" t="str">
        <f t="shared" si="99"/>
        <v>N</v>
      </c>
      <c r="D254" s="6"/>
      <c r="E254" s="44" t="str">
        <f t="shared" si="137"/>
        <v>g) Viagens e alojamento no país e no estrangeiro</v>
      </c>
      <c r="F254" s="47">
        <f t="shared" ref="F254:G254" si="139">+F238</f>
        <v>0</v>
      </c>
      <c r="G254" s="48">
        <f t="shared" si="139"/>
        <v>0</v>
      </c>
      <c r="H254" s="183"/>
      <c r="I254" s="183"/>
      <c r="J254" s="183"/>
      <c r="K254" s="183"/>
      <c r="L254" s="183"/>
      <c r="M254" s="183"/>
      <c r="N254" s="183"/>
      <c r="O254" s="183"/>
      <c r="P254" s="182"/>
      <c r="Q254" s="167">
        <f t="shared" si="101"/>
        <v>0</v>
      </c>
      <c r="R254" s="64"/>
      <c r="S254" s="167">
        <f t="shared" si="102"/>
        <v>0</v>
      </c>
      <c r="T254" s="6"/>
      <c r="U254" s="198"/>
      <c r="V254" s="6"/>
      <c r="W254" s="6"/>
    </row>
    <row r="255" spans="3:23">
      <c r="C255" s="6" t="str">
        <f t="shared" si="99"/>
        <v>N</v>
      </c>
      <c r="D255" s="6"/>
      <c r="E255" s="44" t="str">
        <f t="shared" si="137"/>
        <v>g) Viagens e alojamento no país e no estrangeiro</v>
      </c>
      <c r="F255" s="47">
        <f t="shared" ref="F255:G255" si="140">+F239</f>
        <v>0</v>
      </c>
      <c r="G255" s="48">
        <f t="shared" si="140"/>
        <v>0</v>
      </c>
      <c r="H255" s="183"/>
      <c r="I255" s="183"/>
      <c r="J255" s="183"/>
      <c r="K255" s="183"/>
      <c r="L255" s="183"/>
      <c r="M255" s="183"/>
      <c r="N255" s="183"/>
      <c r="O255" s="183"/>
      <c r="P255" s="182"/>
      <c r="Q255" s="167">
        <f t="shared" si="101"/>
        <v>0</v>
      </c>
      <c r="R255" s="64"/>
      <c r="S255" s="167">
        <f t="shared" si="102"/>
        <v>0</v>
      </c>
      <c r="T255" s="6"/>
      <c r="U255" s="198"/>
      <c r="V255" s="6"/>
      <c r="W255" s="6"/>
    </row>
    <row r="256" spans="3:23">
      <c r="C256" s="6" t="str">
        <f t="shared" si="99"/>
        <v>N</v>
      </c>
      <c r="D256" s="6"/>
      <c r="E256" s="44" t="str">
        <f t="shared" si="137"/>
        <v>g) Viagens e alojamento no país e no estrangeiro</v>
      </c>
      <c r="F256" s="47">
        <f t="shared" ref="F256:G256" si="141">+F240</f>
        <v>0</v>
      </c>
      <c r="G256" s="48">
        <f t="shared" si="141"/>
        <v>0</v>
      </c>
      <c r="H256" s="183"/>
      <c r="I256" s="183"/>
      <c r="J256" s="183"/>
      <c r="K256" s="183"/>
      <c r="L256" s="183"/>
      <c r="M256" s="183"/>
      <c r="N256" s="183"/>
      <c r="O256" s="183"/>
      <c r="P256" s="182"/>
      <c r="Q256" s="167">
        <f t="shared" si="101"/>
        <v>0</v>
      </c>
      <c r="R256" s="64"/>
      <c r="S256" s="167">
        <f t="shared" si="102"/>
        <v>0</v>
      </c>
      <c r="T256" s="6"/>
      <c r="U256" s="198"/>
      <c r="V256" s="6"/>
      <c r="W256" s="6"/>
    </row>
    <row r="257" spans="3:23">
      <c r="C257" s="6" t="str">
        <f t="shared" si="99"/>
        <v>N</v>
      </c>
      <c r="D257" s="6"/>
      <c r="E257" s="44" t="str">
        <f t="shared" si="137"/>
        <v>g) Viagens e alojamento no país e no estrangeiro</v>
      </c>
      <c r="F257" s="47">
        <f t="shared" ref="F257:G257" si="142">+F241</f>
        <v>0</v>
      </c>
      <c r="G257" s="48">
        <f t="shared" si="142"/>
        <v>0</v>
      </c>
      <c r="H257" s="183"/>
      <c r="I257" s="183"/>
      <c r="J257" s="183"/>
      <c r="K257" s="183"/>
      <c r="L257" s="183"/>
      <c r="M257" s="183"/>
      <c r="N257" s="183"/>
      <c r="O257" s="183"/>
      <c r="P257" s="182"/>
      <c r="Q257" s="167">
        <f t="shared" si="101"/>
        <v>0</v>
      </c>
      <c r="R257" s="64"/>
      <c r="S257" s="167">
        <f t="shared" si="102"/>
        <v>0</v>
      </c>
      <c r="T257" s="6"/>
      <c r="U257" s="198"/>
      <c r="V257" s="6"/>
      <c r="W257" s="6"/>
    </row>
    <row r="258" spans="3:23">
      <c r="C258" s="6" t="str">
        <f t="shared" si="99"/>
        <v>N</v>
      </c>
      <c r="D258" s="6"/>
      <c r="E258" s="44" t="str">
        <f t="shared" si="137"/>
        <v>g) Viagens e alojamento no país e no estrangeiro</v>
      </c>
      <c r="F258" s="47">
        <f t="shared" ref="F258:G258" si="143">+F242</f>
        <v>0</v>
      </c>
      <c r="G258" s="48">
        <f t="shared" si="143"/>
        <v>0</v>
      </c>
      <c r="H258" s="183"/>
      <c r="I258" s="183"/>
      <c r="J258" s="183"/>
      <c r="K258" s="183"/>
      <c r="L258" s="183"/>
      <c r="M258" s="183"/>
      <c r="N258" s="183"/>
      <c r="O258" s="183"/>
      <c r="P258" s="182"/>
      <c r="Q258" s="167">
        <f t="shared" si="101"/>
        <v>0</v>
      </c>
      <c r="R258" s="64"/>
      <c r="S258" s="167">
        <f t="shared" si="102"/>
        <v>0</v>
      </c>
      <c r="T258" s="6"/>
      <c r="U258" s="198"/>
      <c r="V258" s="6"/>
      <c r="W258" s="6"/>
    </row>
    <row r="259" spans="3:23">
      <c r="C259" s="6" t="str">
        <f t="shared" si="99"/>
        <v>N</v>
      </c>
      <c r="D259" s="6"/>
      <c r="E259" s="44" t="str">
        <f t="shared" si="137"/>
        <v>g) Viagens e alojamento no país e no estrangeiro</v>
      </c>
      <c r="F259" s="47">
        <f t="shared" ref="F259:G259" si="144">+F243</f>
        <v>0</v>
      </c>
      <c r="G259" s="48">
        <f t="shared" si="144"/>
        <v>0</v>
      </c>
      <c r="H259" s="183"/>
      <c r="I259" s="183"/>
      <c r="J259" s="183"/>
      <c r="K259" s="183"/>
      <c r="L259" s="183"/>
      <c r="M259" s="183"/>
      <c r="N259" s="183"/>
      <c r="O259" s="183"/>
      <c r="P259" s="182"/>
      <c r="Q259" s="167">
        <f t="shared" si="101"/>
        <v>0</v>
      </c>
      <c r="R259" s="64"/>
      <c r="S259" s="167">
        <f t="shared" si="102"/>
        <v>0</v>
      </c>
      <c r="T259" s="6"/>
      <c r="U259" s="198"/>
      <c r="V259" s="6"/>
      <c r="W259" s="6"/>
    </row>
    <row r="260" spans="3:23">
      <c r="C260" s="6" t="str">
        <f t="shared" si="99"/>
        <v>N</v>
      </c>
      <c r="D260" s="6"/>
      <c r="E260" s="44" t="str">
        <f t="shared" si="137"/>
        <v>g) Viagens e alojamento no país e no estrangeiro</v>
      </c>
      <c r="F260" s="47">
        <f t="shared" ref="F260:G260" si="145">+F244</f>
        <v>0</v>
      </c>
      <c r="G260" s="48">
        <f t="shared" si="145"/>
        <v>0</v>
      </c>
      <c r="H260" s="183"/>
      <c r="I260" s="183"/>
      <c r="J260" s="183"/>
      <c r="K260" s="183"/>
      <c r="L260" s="183"/>
      <c r="M260" s="183"/>
      <c r="N260" s="183"/>
      <c r="O260" s="183"/>
      <c r="P260" s="182"/>
      <c r="Q260" s="167">
        <f t="shared" si="101"/>
        <v>0</v>
      </c>
      <c r="R260" s="64"/>
      <c r="S260" s="167">
        <f t="shared" si="102"/>
        <v>0</v>
      </c>
      <c r="T260" s="6"/>
      <c r="U260" s="198"/>
      <c r="V260" s="6"/>
      <c r="W260" s="6"/>
    </row>
    <row r="261" spans="3:23">
      <c r="C261" s="6" t="str">
        <f t="shared" si="99"/>
        <v>N</v>
      </c>
      <c r="D261" s="6"/>
      <c r="E261" s="44" t="str">
        <f t="shared" si="137"/>
        <v>g) Viagens e alojamento no país e no estrangeiro</v>
      </c>
      <c r="F261" s="47">
        <f t="shared" ref="F261:G261" si="146">+F245</f>
        <v>0</v>
      </c>
      <c r="G261" s="48">
        <f t="shared" si="146"/>
        <v>0</v>
      </c>
      <c r="H261" s="183"/>
      <c r="I261" s="183"/>
      <c r="J261" s="183"/>
      <c r="K261" s="183"/>
      <c r="L261" s="183"/>
      <c r="M261" s="183"/>
      <c r="N261" s="183"/>
      <c r="O261" s="183"/>
      <c r="P261" s="182"/>
      <c r="Q261" s="167">
        <f t="shared" si="101"/>
        <v>0</v>
      </c>
      <c r="R261" s="64"/>
      <c r="S261" s="167">
        <f t="shared" si="102"/>
        <v>0</v>
      </c>
      <c r="T261" s="6"/>
      <c r="U261" s="198"/>
      <c r="V261" s="6"/>
      <c r="W261" s="6"/>
    </row>
    <row r="262" spans="3:23">
      <c r="C262" s="6" t="str">
        <f t="shared" si="99"/>
        <v>N</v>
      </c>
      <c r="D262" s="6"/>
      <c r="E262" s="44" t="str">
        <f t="shared" si="137"/>
        <v>g) Viagens e alojamento no país e no estrangeiro</v>
      </c>
      <c r="F262" s="47">
        <f t="shared" ref="F262:G262" si="147">+F246</f>
        <v>0</v>
      </c>
      <c r="G262" s="48">
        <f t="shared" si="147"/>
        <v>0</v>
      </c>
      <c r="H262" s="183"/>
      <c r="I262" s="183"/>
      <c r="J262" s="183"/>
      <c r="K262" s="183"/>
      <c r="L262" s="183"/>
      <c r="M262" s="183"/>
      <c r="N262" s="183"/>
      <c r="O262" s="183"/>
      <c r="P262" s="182"/>
      <c r="Q262" s="167">
        <f t="shared" si="101"/>
        <v>0</v>
      </c>
      <c r="R262" s="64"/>
      <c r="S262" s="167">
        <f t="shared" si="102"/>
        <v>0</v>
      </c>
      <c r="T262" s="6"/>
      <c r="U262" s="198"/>
      <c r="V262" s="6"/>
      <c r="W262" s="6"/>
    </row>
    <row r="263" spans="3:23">
      <c r="C263" s="6" t="str">
        <f t="shared" si="99"/>
        <v>N</v>
      </c>
      <c r="D263" s="6"/>
      <c r="E263" s="44" t="str">
        <f t="shared" si="137"/>
        <v>g) Viagens e alojamento no país e no estrangeiro</v>
      </c>
      <c r="F263" s="47">
        <f t="shared" ref="F263:G263" si="148">+F247</f>
        <v>0</v>
      </c>
      <c r="G263" s="48">
        <f t="shared" si="148"/>
        <v>0</v>
      </c>
      <c r="H263" s="183"/>
      <c r="I263" s="183"/>
      <c r="J263" s="183"/>
      <c r="K263" s="183"/>
      <c r="L263" s="183"/>
      <c r="M263" s="183"/>
      <c r="N263" s="183"/>
      <c r="O263" s="183"/>
      <c r="P263" s="182"/>
      <c r="Q263" s="167">
        <f t="shared" si="101"/>
        <v>0</v>
      </c>
      <c r="R263" s="64"/>
      <c r="S263" s="167">
        <f t="shared" si="102"/>
        <v>0</v>
      </c>
      <c r="T263" s="6"/>
      <c r="U263" s="198"/>
      <c r="V263" s="6"/>
      <c r="W263" s="6"/>
    </row>
    <row r="264" spans="3:23">
      <c r="C264" s="6" t="str">
        <f t="shared" si="99"/>
        <v>N</v>
      </c>
      <c r="D264" s="6"/>
      <c r="E264" s="44" t="str">
        <f t="shared" si="137"/>
        <v>g) Viagens e alojamento no país e no estrangeiro</v>
      </c>
      <c r="F264" s="47">
        <f t="shared" ref="F264:G264" si="149">+F248</f>
        <v>0</v>
      </c>
      <c r="G264" s="48">
        <f t="shared" si="149"/>
        <v>0</v>
      </c>
      <c r="H264" s="183"/>
      <c r="I264" s="183"/>
      <c r="J264" s="183"/>
      <c r="K264" s="183"/>
      <c r="L264" s="183"/>
      <c r="M264" s="183"/>
      <c r="N264" s="183"/>
      <c r="O264" s="183"/>
      <c r="P264" s="182"/>
      <c r="Q264" s="167">
        <f t="shared" si="101"/>
        <v>0</v>
      </c>
      <c r="R264" s="64"/>
      <c r="S264" s="167">
        <f t="shared" si="102"/>
        <v>0</v>
      </c>
      <c r="T264" s="6"/>
      <c r="U264" s="198"/>
      <c r="V264" s="6"/>
      <c r="W264" s="6"/>
    </row>
    <row r="265" spans="3:23">
      <c r="C265" s="6" t="str">
        <f t="shared" si="99"/>
        <v>N</v>
      </c>
      <c r="D265" s="6"/>
      <c r="E265" s="44" t="str">
        <f t="shared" si="137"/>
        <v>g) Viagens e alojamento no país e no estrangeiro</v>
      </c>
      <c r="F265" s="47">
        <f t="shared" ref="F265:G265" si="150">+F249</f>
        <v>0</v>
      </c>
      <c r="G265" s="48">
        <f t="shared" si="150"/>
        <v>0</v>
      </c>
      <c r="H265" s="183"/>
      <c r="I265" s="183"/>
      <c r="J265" s="183"/>
      <c r="K265" s="183"/>
      <c r="L265" s="183"/>
      <c r="M265" s="183"/>
      <c r="N265" s="183"/>
      <c r="O265" s="183"/>
      <c r="P265" s="182"/>
      <c r="Q265" s="167">
        <f t="shared" si="101"/>
        <v>0</v>
      </c>
      <c r="R265" s="64"/>
      <c r="S265" s="167">
        <f t="shared" si="102"/>
        <v>0</v>
      </c>
      <c r="T265" s="6"/>
      <c r="U265" s="198"/>
      <c r="V265" s="6"/>
      <c r="W265" s="6"/>
    </row>
    <row r="266" spans="3:23">
      <c r="C266" s="6" t="str">
        <f t="shared" si="99"/>
        <v>N</v>
      </c>
      <c r="D266" s="6"/>
      <c r="E266" s="44" t="str">
        <f t="shared" si="137"/>
        <v>g) Viagens e alojamento no país e no estrangeiro</v>
      </c>
      <c r="F266" s="47">
        <f t="shared" ref="F266:G266" si="151">+F250</f>
        <v>0</v>
      </c>
      <c r="G266" s="48">
        <f t="shared" si="151"/>
        <v>0</v>
      </c>
      <c r="H266" s="183"/>
      <c r="I266" s="183"/>
      <c r="J266" s="183"/>
      <c r="K266" s="183"/>
      <c r="L266" s="183"/>
      <c r="M266" s="183"/>
      <c r="N266" s="183"/>
      <c r="O266" s="183"/>
      <c r="P266" s="182"/>
      <c r="Q266" s="167">
        <f t="shared" si="101"/>
        <v>0</v>
      </c>
      <c r="R266" s="64"/>
      <c r="S266" s="167">
        <f t="shared" si="102"/>
        <v>0</v>
      </c>
      <c r="T266" s="6"/>
      <c r="U266" s="198"/>
      <c r="V266" s="6"/>
      <c r="W266" s="6"/>
    </row>
    <row r="267" spans="3:23" ht="52">
      <c r="C267" s="6" t="str">
        <f t="shared" si="99"/>
        <v>S</v>
      </c>
      <c r="D267" s="6"/>
      <c r="E267" s="81" t="s">
        <v>81</v>
      </c>
      <c r="F267" s="47">
        <f t="shared" ref="F267:G267" si="152">+F251</f>
        <v>0</v>
      </c>
      <c r="G267" s="48">
        <f t="shared" si="152"/>
        <v>0</v>
      </c>
      <c r="H267" s="183"/>
      <c r="I267" s="183"/>
      <c r="J267" s="183"/>
      <c r="K267" s="183"/>
      <c r="L267" s="183"/>
      <c r="M267" s="183"/>
      <c r="N267" s="183"/>
      <c r="O267" s="183"/>
      <c r="P267" s="182"/>
      <c r="Q267" s="167">
        <f t="shared" si="101"/>
        <v>0</v>
      </c>
      <c r="R267" s="64"/>
      <c r="S267" s="167">
        <f t="shared" si="102"/>
        <v>0</v>
      </c>
      <c r="T267" s="6"/>
      <c r="U267" s="198"/>
      <c r="V267" s="6"/>
      <c r="W267" s="6"/>
    </row>
    <row r="268" spans="3:23" ht="52">
      <c r="C268" s="6" t="str">
        <f t="shared" si="99"/>
        <v>N</v>
      </c>
      <c r="D268" s="6"/>
      <c r="E268" s="81" t="s">
        <v>81</v>
      </c>
      <c r="F268" s="47">
        <f t="shared" ref="F268:G268" si="153">+F252</f>
        <v>0</v>
      </c>
      <c r="G268" s="48">
        <f t="shared" si="153"/>
        <v>0</v>
      </c>
      <c r="H268" s="183"/>
      <c r="I268" s="183"/>
      <c r="J268" s="183"/>
      <c r="K268" s="183"/>
      <c r="L268" s="183"/>
      <c r="M268" s="183"/>
      <c r="N268" s="183"/>
      <c r="O268" s="183"/>
      <c r="P268" s="182"/>
      <c r="Q268" s="167">
        <f t="shared" si="101"/>
        <v>0</v>
      </c>
      <c r="R268" s="64"/>
      <c r="S268" s="167">
        <f t="shared" si="102"/>
        <v>0</v>
      </c>
      <c r="T268" s="6"/>
      <c r="U268" s="198"/>
      <c r="V268" s="6"/>
      <c r="W268" s="6"/>
    </row>
    <row r="269" spans="3:23">
      <c r="C269" s="6" t="str">
        <f t="shared" si="99"/>
        <v>N</v>
      </c>
      <c r="D269" s="6"/>
      <c r="E269" s="44" t="str">
        <f t="shared" ref="E269:E282" si="154">+E268</f>
        <v>h) Custos Indiretos 
(% de custos elegíveis, com exclusão de
subcontratações e recursos fornecidos por terceiros)</v>
      </c>
      <c r="F269" s="47">
        <f t="shared" ref="F269:G269" si="155">+F253</f>
        <v>0</v>
      </c>
      <c r="G269" s="48">
        <f t="shared" si="155"/>
        <v>0</v>
      </c>
      <c r="H269" s="183"/>
      <c r="I269" s="183"/>
      <c r="J269" s="183"/>
      <c r="K269" s="183"/>
      <c r="L269" s="183"/>
      <c r="M269" s="183"/>
      <c r="N269" s="183"/>
      <c r="O269" s="183"/>
      <c r="P269" s="182"/>
      <c r="Q269" s="167">
        <f t="shared" si="101"/>
        <v>0</v>
      </c>
      <c r="R269" s="64"/>
      <c r="S269" s="167">
        <f t="shared" si="102"/>
        <v>0</v>
      </c>
      <c r="T269" s="6"/>
      <c r="U269" s="198"/>
      <c r="V269" s="6"/>
      <c r="W269" s="6"/>
    </row>
    <row r="270" spans="3:23">
      <c r="C270" s="6" t="str">
        <f t="shared" si="99"/>
        <v>N</v>
      </c>
      <c r="D270" s="6"/>
      <c r="E270" s="44" t="str">
        <f t="shared" si="154"/>
        <v>h) Custos Indiretos 
(% de custos elegíveis, com exclusão de
subcontratações e recursos fornecidos por terceiros)</v>
      </c>
      <c r="F270" s="47">
        <f t="shared" ref="F270:G270" si="156">+F254</f>
        <v>0</v>
      </c>
      <c r="G270" s="48">
        <f t="shared" si="156"/>
        <v>0</v>
      </c>
      <c r="H270" s="183"/>
      <c r="I270" s="183"/>
      <c r="J270" s="183"/>
      <c r="K270" s="183"/>
      <c r="L270" s="183"/>
      <c r="M270" s="183"/>
      <c r="N270" s="183"/>
      <c r="O270" s="183"/>
      <c r="P270" s="182"/>
      <c r="Q270" s="167">
        <f t="shared" si="101"/>
        <v>0</v>
      </c>
      <c r="R270" s="64"/>
      <c r="S270" s="167">
        <f t="shared" si="102"/>
        <v>0</v>
      </c>
      <c r="T270" s="6"/>
      <c r="U270" s="198"/>
      <c r="V270" s="6"/>
      <c r="W270" s="6"/>
    </row>
    <row r="271" spans="3:23">
      <c r="C271" s="6" t="str">
        <f t="shared" si="99"/>
        <v>N</v>
      </c>
      <c r="D271" s="6"/>
      <c r="E271" s="44" t="str">
        <f t="shared" si="154"/>
        <v>h) Custos Indiretos 
(% de custos elegíveis, com exclusão de
subcontratações e recursos fornecidos por terceiros)</v>
      </c>
      <c r="F271" s="47">
        <f t="shared" ref="F271:G271" si="157">+F255</f>
        <v>0</v>
      </c>
      <c r="G271" s="48">
        <f t="shared" si="157"/>
        <v>0</v>
      </c>
      <c r="H271" s="183"/>
      <c r="I271" s="183"/>
      <c r="J271" s="183"/>
      <c r="K271" s="183"/>
      <c r="L271" s="183"/>
      <c r="M271" s="183"/>
      <c r="N271" s="183"/>
      <c r="O271" s="183"/>
      <c r="P271" s="182"/>
      <c r="Q271" s="167">
        <f t="shared" si="101"/>
        <v>0</v>
      </c>
      <c r="R271" s="64"/>
      <c r="S271" s="167">
        <f t="shared" si="102"/>
        <v>0</v>
      </c>
      <c r="T271" s="6"/>
      <c r="U271" s="198"/>
      <c r="V271" s="6"/>
      <c r="W271" s="6"/>
    </row>
    <row r="272" spans="3:23">
      <c r="C272" s="6" t="str">
        <f t="shared" si="99"/>
        <v>N</v>
      </c>
      <c r="D272" s="6"/>
      <c r="E272" s="44" t="str">
        <f t="shared" si="154"/>
        <v>h) Custos Indiretos 
(% de custos elegíveis, com exclusão de
subcontratações e recursos fornecidos por terceiros)</v>
      </c>
      <c r="F272" s="47">
        <f t="shared" ref="F272:G272" si="158">+F256</f>
        <v>0</v>
      </c>
      <c r="G272" s="48">
        <f t="shared" si="158"/>
        <v>0</v>
      </c>
      <c r="H272" s="183"/>
      <c r="I272" s="183"/>
      <c r="J272" s="183"/>
      <c r="K272" s="183"/>
      <c r="L272" s="183"/>
      <c r="M272" s="183"/>
      <c r="N272" s="183"/>
      <c r="O272" s="183"/>
      <c r="P272" s="182"/>
      <c r="Q272" s="167">
        <f t="shared" si="101"/>
        <v>0</v>
      </c>
      <c r="R272" s="64"/>
      <c r="S272" s="167">
        <f t="shared" si="102"/>
        <v>0</v>
      </c>
      <c r="T272" s="6"/>
      <c r="U272" s="198"/>
      <c r="V272" s="6"/>
      <c r="W272" s="6"/>
    </row>
    <row r="273" spans="3:23">
      <c r="C273" s="6" t="str">
        <f t="shared" si="99"/>
        <v>N</v>
      </c>
      <c r="D273" s="6"/>
      <c r="E273" s="44" t="str">
        <f t="shared" si="154"/>
        <v>h) Custos Indiretos 
(% de custos elegíveis, com exclusão de
subcontratações e recursos fornecidos por terceiros)</v>
      </c>
      <c r="F273" s="47">
        <f t="shared" ref="F273:G273" si="159">+F257</f>
        <v>0</v>
      </c>
      <c r="G273" s="48">
        <f t="shared" si="159"/>
        <v>0</v>
      </c>
      <c r="H273" s="183"/>
      <c r="I273" s="183"/>
      <c r="J273" s="183"/>
      <c r="K273" s="183"/>
      <c r="L273" s="183"/>
      <c r="M273" s="183"/>
      <c r="N273" s="183"/>
      <c r="O273" s="183"/>
      <c r="P273" s="182"/>
      <c r="Q273" s="167">
        <f t="shared" si="101"/>
        <v>0</v>
      </c>
      <c r="R273" s="64"/>
      <c r="S273" s="167">
        <f t="shared" si="102"/>
        <v>0</v>
      </c>
      <c r="T273" s="6"/>
      <c r="U273" s="198"/>
      <c r="V273" s="6"/>
      <c r="W273" s="6"/>
    </row>
    <row r="274" spans="3:23">
      <c r="C274" s="6" t="str">
        <f t="shared" si="99"/>
        <v>N</v>
      </c>
      <c r="D274" s="6"/>
      <c r="E274" s="44" t="str">
        <f t="shared" si="154"/>
        <v>h) Custos Indiretos 
(% de custos elegíveis, com exclusão de
subcontratações e recursos fornecidos por terceiros)</v>
      </c>
      <c r="F274" s="47">
        <f t="shared" ref="F274:G274" si="160">+F258</f>
        <v>0</v>
      </c>
      <c r="G274" s="48">
        <f t="shared" si="160"/>
        <v>0</v>
      </c>
      <c r="H274" s="183"/>
      <c r="I274" s="183"/>
      <c r="J274" s="183"/>
      <c r="K274" s="183"/>
      <c r="L274" s="183"/>
      <c r="M274" s="183"/>
      <c r="N274" s="183"/>
      <c r="O274" s="183"/>
      <c r="P274" s="182"/>
      <c r="Q274" s="167">
        <f t="shared" si="101"/>
        <v>0</v>
      </c>
      <c r="R274" s="64"/>
      <c r="S274" s="167">
        <f t="shared" si="102"/>
        <v>0</v>
      </c>
      <c r="T274" s="6"/>
      <c r="U274" s="198"/>
      <c r="V274" s="6"/>
      <c r="W274" s="6"/>
    </row>
    <row r="275" spans="3:23">
      <c r="C275" s="6" t="str">
        <f t="shared" si="99"/>
        <v>N</v>
      </c>
      <c r="D275" s="6"/>
      <c r="E275" s="44" t="str">
        <f t="shared" si="154"/>
        <v>h) Custos Indiretos 
(% de custos elegíveis, com exclusão de
subcontratações e recursos fornecidos por terceiros)</v>
      </c>
      <c r="F275" s="47">
        <f t="shared" ref="F275:G275" si="161">+F259</f>
        <v>0</v>
      </c>
      <c r="G275" s="48">
        <f t="shared" si="161"/>
        <v>0</v>
      </c>
      <c r="H275" s="183"/>
      <c r="I275" s="183"/>
      <c r="J275" s="183"/>
      <c r="K275" s="183"/>
      <c r="L275" s="183"/>
      <c r="M275" s="183"/>
      <c r="N275" s="183"/>
      <c r="O275" s="183"/>
      <c r="P275" s="182"/>
      <c r="Q275" s="167">
        <f t="shared" si="101"/>
        <v>0</v>
      </c>
      <c r="R275" s="64"/>
      <c r="S275" s="167">
        <f t="shared" si="102"/>
        <v>0</v>
      </c>
      <c r="T275" s="6"/>
      <c r="U275" s="198"/>
      <c r="V275" s="6"/>
      <c r="W275" s="6"/>
    </row>
    <row r="276" spans="3:23">
      <c r="C276" s="6" t="str">
        <f t="shared" si="99"/>
        <v>N</v>
      </c>
      <c r="D276" s="6"/>
      <c r="E276" s="44" t="str">
        <f t="shared" si="154"/>
        <v>h) Custos Indiretos 
(% de custos elegíveis, com exclusão de
subcontratações e recursos fornecidos por terceiros)</v>
      </c>
      <c r="F276" s="47">
        <f t="shared" ref="F276:G276" si="162">+F260</f>
        <v>0</v>
      </c>
      <c r="G276" s="48">
        <f t="shared" si="162"/>
        <v>0</v>
      </c>
      <c r="H276" s="183"/>
      <c r="I276" s="183"/>
      <c r="J276" s="183"/>
      <c r="K276" s="183"/>
      <c r="L276" s="183"/>
      <c r="M276" s="183"/>
      <c r="N276" s="183"/>
      <c r="O276" s="183"/>
      <c r="P276" s="182"/>
      <c r="Q276" s="167">
        <f t="shared" si="101"/>
        <v>0</v>
      </c>
      <c r="R276" s="64"/>
      <c r="S276" s="167">
        <f t="shared" si="102"/>
        <v>0</v>
      </c>
      <c r="T276" s="6"/>
      <c r="U276" s="198"/>
      <c r="V276" s="6"/>
      <c r="W276" s="6"/>
    </row>
    <row r="277" spans="3:23">
      <c r="C277" s="6" t="str">
        <f t="shared" si="99"/>
        <v>N</v>
      </c>
      <c r="D277" s="6"/>
      <c r="E277" s="44" t="str">
        <f t="shared" si="154"/>
        <v>h) Custos Indiretos 
(% de custos elegíveis, com exclusão de
subcontratações e recursos fornecidos por terceiros)</v>
      </c>
      <c r="F277" s="47">
        <f t="shared" ref="F277:G277" si="163">+F261</f>
        <v>0</v>
      </c>
      <c r="G277" s="48">
        <f t="shared" si="163"/>
        <v>0</v>
      </c>
      <c r="H277" s="183"/>
      <c r="I277" s="183"/>
      <c r="J277" s="183"/>
      <c r="K277" s="183"/>
      <c r="L277" s="183"/>
      <c r="M277" s="183"/>
      <c r="N277" s="183"/>
      <c r="O277" s="183"/>
      <c r="P277" s="182"/>
      <c r="Q277" s="167">
        <f t="shared" si="101"/>
        <v>0</v>
      </c>
      <c r="R277" s="64"/>
      <c r="S277" s="167">
        <f t="shared" si="102"/>
        <v>0</v>
      </c>
      <c r="T277" s="6"/>
      <c r="U277" s="198"/>
      <c r="V277" s="6"/>
      <c r="W277" s="6"/>
    </row>
    <row r="278" spans="3:23">
      <c r="C278" s="6" t="str">
        <f t="shared" si="99"/>
        <v>N</v>
      </c>
      <c r="D278" s="6"/>
      <c r="E278" s="44" t="str">
        <f t="shared" si="154"/>
        <v>h) Custos Indiretos 
(% de custos elegíveis, com exclusão de
subcontratações e recursos fornecidos por terceiros)</v>
      </c>
      <c r="F278" s="47">
        <f t="shared" ref="F278:G278" si="164">+F262</f>
        <v>0</v>
      </c>
      <c r="G278" s="48">
        <f t="shared" si="164"/>
        <v>0</v>
      </c>
      <c r="H278" s="183"/>
      <c r="I278" s="183"/>
      <c r="J278" s="183"/>
      <c r="K278" s="183"/>
      <c r="L278" s="183"/>
      <c r="M278" s="183"/>
      <c r="N278" s="183"/>
      <c r="O278" s="183"/>
      <c r="P278" s="182"/>
      <c r="Q278" s="167">
        <f t="shared" si="101"/>
        <v>0</v>
      </c>
      <c r="R278" s="64"/>
      <c r="S278" s="167">
        <f t="shared" si="102"/>
        <v>0</v>
      </c>
      <c r="T278" s="6"/>
      <c r="U278" s="198"/>
      <c r="V278" s="6"/>
      <c r="W278" s="6"/>
    </row>
    <row r="279" spans="3:23">
      <c r="C279" s="6" t="str">
        <f t="shared" si="99"/>
        <v>N</v>
      </c>
      <c r="D279" s="6"/>
      <c r="E279" s="44" t="str">
        <f t="shared" si="154"/>
        <v>h) Custos Indiretos 
(% de custos elegíveis, com exclusão de
subcontratações e recursos fornecidos por terceiros)</v>
      </c>
      <c r="F279" s="47">
        <f t="shared" ref="F279:G279" si="165">+F263</f>
        <v>0</v>
      </c>
      <c r="G279" s="48">
        <f t="shared" si="165"/>
        <v>0</v>
      </c>
      <c r="H279" s="183"/>
      <c r="I279" s="183"/>
      <c r="J279" s="183"/>
      <c r="K279" s="183"/>
      <c r="L279" s="183"/>
      <c r="M279" s="183"/>
      <c r="N279" s="183"/>
      <c r="O279" s="183"/>
      <c r="P279" s="182"/>
      <c r="Q279" s="167">
        <f t="shared" si="101"/>
        <v>0</v>
      </c>
      <c r="R279" s="64"/>
      <c r="S279" s="167">
        <f t="shared" si="102"/>
        <v>0</v>
      </c>
      <c r="T279" s="6"/>
      <c r="U279" s="198"/>
      <c r="V279" s="6"/>
      <c r="W279" s="6"/>
    </row>
    <row r="280" spans="3:23">
      <c r="C280" s="6" t="str">
        <f t="shared" si="99"/>
        <v>N</v>
      </c>
      <c r="D280" s="6"/>
      <c r="E280" s="44" t="str">
        <f t="shared" si="154"/>
        <v>h) Custos Indiretos 
(% de custos elegíveis, com exclusão de
subcontratações e recursos fornecidos por terceiros)</v>
      </c>
      <c r="F280" s="47">
        <f t="shared" ref="F280:G280" si="166">+F264</f>
        <v>0</v>
      </c>
      <c r="G280" s="48">
        <f t="shared" si="166"/>
        <v>0</v>
      </c>
      <c r="H280" s="183"/>
      <c r="I280" s="183"/>
      <c r="J280" s="183"/>
      <c r="K280" s="183"/>
      <c r="L280" s="183"/>
      <c r="M280" s="183"/>
      <c r="N280" s="183"/>
      <c r="O280" s="183"/>
      <c r="P280" s="182"/>
      <c r="Q280" s="167">
        <f t="shared" si="101"/>
        <v>0</v>
      </c>
      <c r="R280" s="64"/>
      <c r="S280" s="167">
        <f t="shared" si="102"/>
        <v>0</v>
      </c>
      <c r="T280" s="6"/>
      <c r="U280" s="198"/>
      <c r="V280" s="6"/>
      <c r="W280" s="6"/>
    </row>
    <row r="281" spans="3:23">
      <c r="C281" s="6" t="str">
        <f t="shared" si="99"/>
        <v>N</v>
      </c>
      <c r="D281" s="6"/>
      <c r="E281" s="44" t="str">
        <f t="shared" si="154"/>
        <v>h) Custos Indiretos 
(% de custos elegíveis, com exclusão de
subcontratações e recursos fornecidos por terceiros)</v>
      </c>
      <c r="F281" s="47">
        <f t="shared" ref="F281:G281" si="167">+F265</f>
        <v>0</v>
      </c>
      <c r="G281" s="48">
        <f t="shared" si="167"/>
        <v>0</v>
      </c>
      <c r="H281" s="183"/>
      <c r="I281" s="183"/>
      <c r="J281" s="183"/>
      <c r="K281" s="183"/>
      <c r="L281" s="183"/>
      <c r="M281" s="183"/>
      <c r="N281" s="183"/>
      <c r="O281" s="183"/>
      <c r="P281" s="182"/>
      <c r="Q281" s="167">
        <f t="shared" si="101"/>
        <v>0</v>
      </c>
      <c r="R281" s="64"/>
      <c r="S281" s="167">
        <f t="shared" si="102"/>
        <v>0</v>
      </c>
      <c r="T281" s="6"/>
      <c r="U281" s="198"/>
      <c r="V281" s="6"/>
      <c r="W281" s="6"/>
    </row>
    <row r="282" spans="3:23">
      <c r="C282" s="6" t="str">
        <f t="shared" si="99"/>
        <v>N</v>
      </c>
      <c r="D282" s="6"/>
      <c r="E282" s="44" t="str">
        <f t="shared" si="154"/>
        <v>h) Custos Indiretos 
(% de custos elegíveis, com exclusão de
subcontratações e recursos fornecidos por terceiros)</v>
      </c>
      <c r="F282" s="47">
        <f t="shared" ref="F282:G282" si="168">+F266</f>
        <v>0</v>
      </c>
      <c r="G282" s="48">
        <f t="shared" si="168"/>
        <v>0</v>
      </c>
      <c r="H282" s="183"/>
      <c r="I282" s="183"/>
      <c r="J282" s="183"/>
      <c r="K282" s="183"/>
      <c r="L282" s="183"/>
      <c r="M282" s="183"/>
      <c r="N282" s="183"/>
      <c r="O282" s="183"/>
      <c r="P282" s="182"/>
      <c r="Q282" s="167">
        <f t="shared" si="101"/>
        <v>0</v>
      </c>
      <c r="R282" s="64"/>
      <c r="S282" s="167">
        <f t="shared" si="102"/>
        <v>0</v>
      </c>
      <c r="T282" s="6"/>
      <c r="U282" s="198"/>
      <c r="V282" s="6"/>
      <c r="W282" s="6"/>
    </row>
    <row r="283" spans="3:23">
      <c r="C283" s="6" t="str">
        <f t="shared" si="99"/>
        <v>s</v>
      </c>
      <c r="D283" s="6"/>
      <c r="E283" s="53" t="s">
        <v>37</v>
      </c>
      <c r="F283" s="49" t="s">
        <v>37</v>
      </c>
      <c r="G283" s="50" t="s">
        <v>37</v>
      </c>
      <c r="H283" s="80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2" t="s">
        <v>37</v>
      </c>
      <c r="T283" s="6"/>
      <c r="U283" s="198"/>
      <c r="V283" s="6"/>
      <c r="W283" s="6"/>
    </row>
  </sheetData>
  <sheetProtection formatCells="0" formatColumns="0" formatRows="0" autoFilter="0"/>
  <autoFilter ref="C19:C283" xr:uid="{00000000-0009-0000-0000-000002000000}"/>
  <mergeCells count="1">
    <mergeCell ref="C12:C18"/>
  </mergeCells>
  <conditionalFormatting sqref="D52:D53 D68:D69 D84:D85 D100:D101 D116:D117 D132:D133 D148 D37 C37:C283 C19:D36 C1:D3 D4 C12 D6:D18">
    <cfRule type="containsText" dxfId="2463" priority="116" operator="containsText" text="Preencha">
      <formula>NOT(ISERROR(SEARCH("Preencha",C1)))</formula>
    </cfRule>
    <cfRule type="cellIs" dxfId="2462" priority="117" operator="equal">
      <formula>"Selecione uma opção:"</formula>
    </cfRule>
  </conditionalFormatting>
  <conditionalFormatting sqref="T1:T2 T52:T53 T68:T69 T84:T85 T100:T101 T116:T117 T132:T133 T148 T171:T283 T4:T37">
    <cfRule type="containsText" dxfId="2461" priority="96" operator="containsText" text="Preencha">
      <formula>NOT(ISERROR(SEARCH("Preencha",T1)))</formula>
    </cfRule>
    <cfRule type="cellIs" dxfId="2460" priority="97" operator="equal">
      <formula>"Selecione uma opção:"</formula>
    </cfRule>
  </conditionalFormatting>
  <conditionalFormatting sqref="D149:D283">
    <cfRule type="containsText" dxfId="2459" priority="94" operator="containsText" text="Preencha">
      <formula>NOT(ISERROR(SEARCH("Preencha",D149)))</formula>
    </cfRule>
    <cfRule type="cellIs" dxfId="2458" priority="95" operator="equal">
      <formula>"Selecione uma opção:"</formula>
    </cfRule>
  </conditionalFormatting>
  <conditionalFormatting sqref="T149:T170">
    <cfRule type="containsText" dxfId="2457" priority="90" operator="containsText" text="Preencha">
      <formula>NOT(ISERROR(SEARCH("Preencha",T149)))</formula>
    </cfRule>
    <cfRule type="cellIs" dxfId="2456" priority="91" operator="equal">
      <formula>"Selecione uma opção:"</formula>
    </cfRule>
  </conditionalFormatting>
  <conditionalFormatting sqref="E21:E35 E37 E53 E69 E85 E101 E117">
    <cfRule type="expression" dxfId="2455" priority="89">
      <formula>E21=E20</formula>
    </cfRule>
  </conditionalFormatting>
  <conditionalFormatting sqref="U1:V2 U19:V19 U148:V148 U171:V283 U4:V16">
    <cfRule type="containsText" dxfId="2454" priority="85" operator="containsText" text="Preencha">
      <formula>NOT(ISERROR(SEARCH("Preencha",U1)))</formula>
    </cfRule>
    <cfRule type="cellIs" dxfId="2453" priority="86" operator="equal">
      <formula>"Selecione uma opção:"</formula>
    </cfRule>
  </conditionalFormatting>
  <conditionalFormatting sqref="U149:V170">
    <cfRule type="containsText" dxfId="2452" priority="83" operator="containsText" text="Preencha">
      <formula>NOT(ISERROR(SEARCH("Preencha",U149)))</formula>
    </cfRule>
    <cfRule type="cellIs" dxfId="2451" priority="84" operator="equal">
      <formula>"Selecione uma opção:"</formula>
    </cfRule>
  </conditionalFormatting>
  <conditionalFormatting sqref="W1:W37 W52:W53 W68:W69 W84:W85 W100:W101 W116:W117 W132:W133 W148 W171:W283">
    <cfRule type="containsText" dxfId="2450" priority="81" operator="containsText" text="Preencha">
      <formula>NOT(ISERROR(SEARCH("Preencha",W1)))</formula>
    </cfRule>
    <cfRule type="cellIs" dxfId="2449" priority="82" operator="equal">
      <formula>"Selecione uma opção:"</formula>
    </cfRule>
  </conditionalFormatting>
  <conditionalFormatting sqref="W149:W170">
    <cfRule type="containsText" dxfId="2448" priority="79" operator="containsText" text="Preencha">
      <formula>NOT(ISERROR(SEARCH("Preencha",W149)))</formula>
    </cfRule>
    <cfRule type="cellIs" dxfId="2447" priority="80" operator="equal">
      <formula>"Selecione uma opção:"</formula>
    </cfRule>
  </conditionalFormatting>
  <conditionalFormatting sqref="E36 E52 E68 E84 E100 E116 E132">
    <cfRule type="expression" dxfId="2446" priority="171">
      <formula>E36=E21</formula>
    </cfRule>
  </conditionalFormatting>
  <conditionalFormatting sqref="D38:D51">
    <cfRule type="containsText" dxfId="2445" priority="77" operator="containsText" text="Preencha">
      <formula>NOT(ISERROR(SEARCH("Preencha",D38)))</formula>
    </cfRule>
    <cfRule type="cellIs" dxfId="2444" priority="78" operator="equal">
      <formula>"Selecione uma opção:"</formula>
    </cfRule>
  </conditionalFormatting>
  <conditionalFormatting sqref="R38:R51">
    <cfRule type="expression" dxfId="2443" priority="76">
      <formula>$K38&lt;&gt;""</formula>
    </cfRule>
  </conditionalFormatting>
  <conditionalFormatting sqref="T38:T51">
    <cfRule type="containsText" dxfId="2442" priority="74" operator="containsText" text="Preencha">
      <formula>NOT(ISERROR(SEARCH("Preencha",T38)))</formula>
    </cfRule>
    <cfRule type="cellIs" dxfId="2441" priority="75" operator="equal">
      <formula>"Selecione uma opção:"</formula>
    </cfRule>
  </conditionalFormatting>
  <conditionalFormatting sqref="E38:E51">
    <cfRule type="expression" dxfId="2440" priority="73">
      <formula>E38=E37</formula>
    </cfRule>
  </conditionalFormatting>
  <conditionalFormatting sqref="W38:W51">
    <cfRule type="containsText" dxfId="2439" priority="71" operator="containsText" text="Preencha">
      <formula>NOT(ISERROR(SEARCH("Preencha",W38)))</formula>
    </cfRule>
    <cfRule type="cellIs" dxfId="2438" priority="72" operator="equal">
      <formula>"Selecione uma opção:"</formula>
    </cfRule>
  </conditionalFormatting>
  <conditionalFormatting sqref="D54:D67">
    <cfRule type="containsText" dxfId="2437" priority="69" operator="containsText" text="Preencha">
      <formula>NOT(ISERROR(SEARCH("Preencha",D54)))</formula>
    </cfRule>
    <cfRule type="cellIs" dxfId="2436" priority="70" operator="equal">
      <formula>"Selecione uma opção:"</formula>
    </cfRule>
  </conditionalFormatting>
  <conditionalFormatting sqref="T54:T67">
    <cfRule type="containsText" dxfId="2435" priority="66" operator="containsText" text="Preencha">
      <formula>NOT(ISERROR(SEARCH("Preencha",T54)))</formula>
    </cfRule>
    <cfRule type="cellIs" dxfId="2434" priority="67" operator="equal">
      <formula>"Selecione uma opção:"</formula>
    </cfRule>
  </conditionalFormatting>
  <conditionalFormatting sqref="E54:E67">
    <cfRule type="expression" dxfId="2433" priority="65">
      <formula>E54=E53</formula>
    </cfRule>
  </conditionalFormatting>
  <conditionalFormatting sqref="W54:W67">
    <cfRule type="containsText" dxfId="2432" priority="63" operator="containsText" text="Preencha">
      <formula>NOT(ISERROR(SEARCH("Preencha",W54)))</formula>
    </cfRule>
    <cfRule type="cellIs" dxfId="2431" priority="64" operator="equal">
      <formula>"Selecione uma opção:"</formula>
    </cfRule>
  </conditionalFormatting>
  <conditionalFormatting sqref="D70:D83">
    <cfRule type="containsText" dxfId="2430" priority="61" operator="containsText" text="Preencha">
      <formula>NOT(ISERROR(SEARCH("Preencha",D70)))</formula>
    </cfRule>
    <cfRule type="cellIs" dxfId="2429" priority="62" operator="equal">
      <formula>"Selecione uma opção:"</formula>
    </cfRule>
  </conditionalFormatting>
  <conditionalFormatting sqref="T70:T83">
    <cfRule type="containsText" dxfId="2428" priority="58" operator="containsText" text="Preencha">
      <formula>NOT(ISERROR(SEARCH("Preencha",T70)))</formula>
    </cfRule>
    <cfRule type="cellIs" dxfId="2427" priority="59" operator="equal">
      <formula>"Selecione uma opção:"</formula>
    </cfRule>
  </conditionalFormatting>
  <conditionalFormatting sqref="E70:E83">
    <cfRule type="expression" dxfId="2426" priority="57">
      <formula>E70=E69</formula>
    </cfRule>
  </conditionalFormatting>
  <conditionalFormatting sqref="W70:W83">
    <cfRule type="containsText" dxfId="2425" priority="55" operator="containsText" text="Preencha">
      <formula>NOT(ISERROR(SEARCH("Preencha",W70)))</formula>
    </cfRule>
    <cfRule type="cellIs" dxfId="2424" priority="56" operator="equal">
      <formula>"Selecione uma opção:"</formula>
    </cfRule>
  </conditionalFormatting>
  <conditionalFormatting sqref="D86:D99">
    <cfRule type="containsText" dxfId="2423" priority="53" operator="containsText" text="Preencha">
      <formula>NOT(ISERROR(SEARCH("Preencha",D86)))</formula>
    </cfRule>
    <cfRule type="cellIs" dxfId="2422" priority="54" operator="equal">
      <formula>"Selecione uma opção:"</formula>
    </cfRule>
  </conditionalFormatting>
  <conditionalFormatting sqref="R86:R99">
    <cfRule type="expression" dxfId="2421" priority="52">
      <formula>$K86&lt;&gt;""</formula>
    </cfRule>
  </conditionalFormatting>
  <conditionalFormatting sqref="T86:T99">
    <cfRule type="containsText" dxfId="2420" priority="50" operator="containsText" text="Preencha">
      <formula>NOT(ISERROR(SEARCH("Preencha",T86)))</formula>
    </cfRule>
    <cfRule type="cellIs" dxfId="2419" priority="51" operator="equal">
      <formula>"Selecione uma opção:"</formula>
    </cfRule>
  </conditionalFormatting>
  <conditionalFormatting sqref="E86:E99">
    <cfRule type="expression" dxfId="2418" priority="49">
      <formula>E86=E85</formula>
    </cfRule>
  </conditionalFormatting>
  <conditionalFormatting sqref="W86:W99">
    <cfRule type="containsText" dxfId="2417" priority="47" operator="containsText" text="Preencha">
      <formula>NOT(ISERROR(SEARCH("Preencha",W86)))</formula>
    </cfRule>
    <cfRule type="cellIs" dxfId="2416" priority="48" operator="equal">
      <formula>"Selecione uma opção:"</formula>
    </cfRule>
  </conditionalFormatting>
  <conditionalFormatting sqref="D102:D115">
    <cfRule type="containsText" dxfId="2415" priority="45" operator="containsText" text="Preencha">
      <formula>NOT(ISERROR(SEARCH("Preencha",D102)))</formula>
    </cfRule>
    <cfRule type="cellIs" dxfId="2414" priority="46" operator="equal">
      <formula>"Selecione uma opção:"</formula>
    </cfRule>
  </conditionalFormatting>
  <conditionalFormatting sqref="T102:T115">
    <cfRule type="containsText" dxfId="2413" priority="42" operator="containsText" text="Preencha">
      <formula>NOT(ISERROR(SEARCH("Preencha",T102)))</formula>
    </cfRule>
    <cfRule type="cellIs" dxfId="2412" priority="43" operator="equal">
      <formula>"Selecione uma opção:"</formula>
    </cfRule>
  </conditionalFormatting>
  <conditionalFormatting sqref="E102:E115">
    <cfRule type="expression" dxfId="2411" priority="41">
      <formula>E102=E101</formula>
    </cfRule>
  </conditionalFormatting>
  <conditionalFormatting sqref="W102:W115">
    <cfRule type="containsText" dxfId="2410" priority="39" operator="containsText" text="Preencha">
      <formula>NOT(ISERROR(SEARCH("Preencha",W102)))</formula>
    </cfRule>
    <cfRule type="cellIs" dxfId="2409" priority="40" operator="equal">
      <formula>"Selecione uma opção:"</formula>
    </cfRule>
  </conditionalFormatting>
  <conditionalFormatting sqref="D118:D131">
    <cfRule type="containsText" dxfId="2408" priority="37" operator="containsText" text="Preencha">
      <formula>NOT(ISERROR(SEARCH("Preencha",D118)))</formula>
    </cfRule>
    <cfRule type="cellIs" dxfId="2407" priority="38" operator="equal">
      <formula>"Selecione uma opção:"</formula>
    </cfRule>
  </conditionalFormatting>
  <conditionalFormatting sqref="R118:R131">
    <cfRule type="expression" dxfId="2406" priority="36">
      <formula>$K118&lt;&gt;""</formula>
    </cfRule>
  </conditionalFormatting>
  <conditionalFormatting sqref="T118:T131">
    <cfRule type="containsText" dxfId="2405" priority="34" operator="containsText" text="Preencha">
      <formula>NOT(ISERROR(SEARCH("Preencha",T118)))</formula>
    </cfRule>
    <cfRule type="cellIs" dxfId="2404" priority="35" operator="equal">
      <formula>"Selecione uma opção:"</formula>
    </cfRule>
  </conditionalFormatting>
  <conditionalFormatting sqref="E118:E131">
    <cfRule type="expression" dxfId="2403" priority="33">
      <formula>E118=E117</formula>
    </cfRule>
  </conditionalFormatting>
  <conditionalFormatting sqref="W118:W131">
    <cfRule type="containsText" dxfId="2402" priority="31" operator="containsText" text="Preencha">
      <formula>NOT(ISERROR(SEARCH("Preencha",W118)))</formula>
    </cfRule>
    <cfRule type="cellIs" dxfId="2401" priority="32" operator="equal">
      <formula>"Selecione uma opção:"</formula>
    </cfRule>
  </conditionalFormatting>
  <conditionalFormatting sqref="D134:D147">
    <cfRule type="containsText" dxfId="2400" priority="27" operator="containsText" text="Preencha">
      <formula>NOT(ISERROR(SEARCH("Preencha",D134)))</formula>
    </cfRule>
    <cfRule type="cellIs" dxfId="2399" priority="28" operator="equal">
      <formula>"Selecione uma opção:"</formula>
    </cfRule>
  </conditionalFormatting>
  <conditionalFormatting sqref="T134:T147">
    <cfRule type="containsText" dxfId="2398" priority="24" operator="containsText" text="Preencha">
      <formula>NOT(ISERROR(SEARCH("Preencha",T134)))</formula>
    </cfRule>
    <cfRule type="cellIs" dxfId="2397" priority="25" operator="equal">
      <formula>"Selecione uma opção:"</formula>
    </cfRule>
  </conditionalFormatting>
  <conditionalFormatting sqref="E134:E147">
    <cfRule type="expression" dxfId="2396" priority="23">
      <formula>E134=E133</formula>
    </cfRule>
  </conditionalFormatting>
  <conditionalFormatting sqref="W134:W147">
    <cfRule type="containsText" dxfId="2395" priority="21" operator="containsText" text="Preencha">
      <formula>NOT(ISERROR(SEARCH("Preencha",W134)))</formula>
    </cfRule>
    <cfRule type="cellIs" dxfId="2394" priority="22" operator="equal">
      <formula>"Selecione uma opção:"</formula>
    </cfRule>
  </conditionalFormatting>
  <conditionalFormatting sqref="F20:V147">
    <cfRule type="cellIs" dxfId="2393" priority="20" operator="equal">
      <formula>0</formula>
    </cfRule>
  </conditionalFormatting>
  <conditionalFormatting sqref="E156:E170 E172 E188 E204 E220 E236 E252 E268">
    <cfRule type="expression" dxfId="2392" priority="17">
      <formula>E156=E155</formula>
    </cfRule>
  </conditionalFormatting>
  <conditionalFormatting sqref="E171 E187 E203 E219 E235 E251 E267">
    <cfRule type="expression" dxfId="2391" priority="19">
      <formula>E171=E156</formula>
    </cfRule>
  </conditionalFormatting>
  <conditionalFormatting sqref="E173:E186">
    <cfRule type="expression" dxfId="2390" priority="15">
      <formula>E173=E172</formula>
    </cfRule>
  </conditionalFormatting>
  <conditionalFormatting sqref="E189:E202">
    <cfRule type="expression" dxfId="2389" priority="13">
      <formula>E189=E188</formula>
    </cfRule>
  </conditionalFormatting>
  <conditionalFormatting sqref="E205:E218">
    <cfRule type="expression" dxfId="2388" priority="11">
      <formula>E205=E204</formula>
    </cfRule>
  </conditionalFormatting>
  <conditionalFormatting sqref="E221:E234">
    <cfRule type="expression" dxfId="2387" priority="9">
      <formula>E221=E220</formula>
    </cfRule>
  </conditionalFormatting>
  <conditionalFormatting sqref="E237:E250">
    <cfRule type="expression" dxfId="2386" priority="7">
      <formula>E237=E236</formula>
    </cfRule>
  </conditionalFormatting>
  <conditionalFormatting sqref="E253:E266">
    <cfRule type="expression" dxfId="2385" priority="5">
      <formula>E253=E252</formula>
    </cfRule>
  </conditionalFormatting>
  <conditionalFormatting sqref="E269:E282">
    <cfRule type="expression" dxfId="2384" priority="3">
      <formula>E269=E268</formula>
    </cfRule>
  </conditionalFormatting>
  <conditionalFormatting sqref="F155:S282">
    <cfRule type="cellIs" dxfId="2383" priority="2" operator="equal">
      <formula>0</formula>
    </cfRule>
  </conditionalFormatting>
  <conditionalFormatting sqref="E133">
    <cfRule type="expression" dxfId="2382" priority="1">
      <formula>E133=E132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0.79998168889431442"/>
  </sheetPr>
  <dimension ref="B1:M107"/>
  <sheetViews>
    <sheetView showGridLines="0" topLeftCell="A87" zoomScale="90" zoomScaleNormal="90" workbookViewId="0">
      <selection activeCell="D33" sqref="D33"/>
    </sheetView>
  </sheetViews>
  <sheetFormatPr defaultColWidth="9.1796875" defaultRowHeight="14.5"/>
  <cols>
    <col min="1" max="1" width="1.1796875" customWidth="1"/>
    <col min="2" max="2" width="3.453125" customWidth="1"/>
    <col min="3" max="3" width="31" customWidth="1"/>
    <col min="4" max="4" width="27.453125" customWidth="1"/>
    <col min="5" max="6" width="8.7265625" hidden="1" customWidth="1"/>
    <col min="7" max="10" width="13.453125" customWidth="1"/>
    <col min="11" max="11" width="15" customWidth="1"/>
    <col min="12" max="12" width="13.453125" customWidth="1"/>
    <col min="13" max="13" width="3.54296875" customWidth="1"/>
  </cols>
  <sheetData>
    <row r="1" spans="2:13" s="5" customFormat="1" ht="4.5" customHeight="1">
      <c r="B1" s="4"/>
    </row>
    <row r="2" spans="2:13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2:13" s="7" customFormat="1" ht="19.5" customHeight="1">
      <c r="B3" s="6"/>
      <c r="C3" s="67" t="s">
        <v>179</v>
      </c>
      <c r="D3" s="68"/>
      <c r="E3" s="68"/>
      <c r="F3" s="68"/>
      <c r="G3" s="68"/>
      <c r="H3" s="68"/>
      <c r="I3" s="68"/>
      <c r="J3" s="68"/>
      <c r="K3" s="68"/>
      <c r="L3" s="68"/>
      <c r="M3" s="66"/>
    </row>
    <row r="4" spans="2:13" s="7" customFormat="1" ht="19.5" customHeight="1">
      <c r="B4" s="6"/>
      <c r="C4" s="70"/>
      <c r="D4" s="69"/>
      <c r="E4" s="69"/>
      <c r="F4" s="69"/>
      <c r="G4" s="69"/>
      <c r="H4" s="69"/>
      <c r="I4" s="69"/>
      <c r="J4" s="69"/>
      <c r="K4" s="69"/>
      <c r="L4" s="69"/>
      <c r="M4" s="66"/>
    </row>
    <row r="5" spans="2:13" s="7" customFormat="1" ht="57" customHeight="1">
      <c r="B5" s="6"/>
      <c r="C5" s="231" t="s">
        <v>181</v>
      </c>
      <c r="D5" s="231"/>
      <c r="E5" s="231"/>
      <c r="F5" s="231"/>
      <c r="G5" s="231"/>
      <c r="H5" s="231"/>
      <c r="I5" s="231"/>
      <c r="J5" s="231"/>
      <c r="K5" s="231"/>
      <c r="L5" s="231"/>
      <c r="M5" s="66"/>
    </row>
    <row r="6" spans="2:13" s="7" customFormat="1" ht="19.5" customHeight="1">
      <c r="B6" s="6"/>
      <c r="C6" s="71"/>
      <c r="D6" s="66"/>
      <c r="E6" s="66"/>
      <c r="F6" s="66"/>
      <c r="G6" s="66"/>
      <c r="H6" s="66"/>
      <c r="I6" s="66"/>
      <c r="J6" s="66"/>
      <c r="K6" s="69"/>
      <c r="L6" s="69"/>
      <c r="M6" s="66"/>
    </row>
    <row r="7" spans="2:13" s="5" customFormat="1" ht="19.5" customHeight="1">
      <c r="B7" s="6"/>
      <c r="C7" s="67" t="s">
        <v>180</v>
      </c>
      <c r="D7" s="68"/>
      <c r="E7" s="68"/>
      <c r="F7" s="68"/>
      <c r="G7" s="68"/>
      <c r="H7" s="68"/>
      <c r="I7" s="68"/>
      <c r="J7" s="68"/>
      <c r="K7" s="68"/>
      <c r="L7" s="68"/>
      <c r="M7" s="69"/>
    </row>
    <row r="8" spans="2:13" s="5" customFormat="1" ht="19.5" customHeight="1" thickBot="1">
      <c r="B8" s="6"/>
      <c r="C8" s="8"/>
      <c r="D8" s="8"/>
      <c r="E8" s="8"/>
      <c r="F8" s="8"/>
      <c r="G8" s="8"/>
      <c r="H8" s="8"/>
      <c r="I8" s="9"/>
      <c r="J8" s="9"/>
      <c r="K8" s="9"/>
      <c r="L8" s="9"/>
      <c r="M8" s="69"/>
    </row>
    <row r="9" spans="2:13" s="5" customFormat="1" ht="39.75" customHeight="1" thickBot="1">
      <c r="B9" s="6"/>
      <c r="C9" s="142" t="s">
        <v>141</v>
      </c>
      <c r="D9" s="143" t="s">
        <v>70</v>
      </c>
      <c r="E9" s="144"/>
      <c r="F9" s="92"/>
      <c r="G9" s="92" t="s">
        <v>178</v>
      </c>
      <c r="H9" s="92" t="s">
        <v>177</v>
      </c>
      <c r="I9" s="144" t="s">
        <v>28</v>
      </c>
      <c r="J9" s="92" t="s">
        <v>112</v>
      </c>
      <c r="K9" s="92" t="s">
        <v>113</v>
      </c>
      <c r="L9" s="92" t="s">
        <v>114</v>
      </c>
      <c r="M9" s="69"/>
    </row>
    <row r="10" spans="2:13" s="5" customFormat="1" ht="17.25" customHeight="1">
      <c r="B10" s="6" t="str">
        <f>+C10&amp;E10</f>
        <v/>
      </c>
      <c r="C10" s="133"/>
      <c r="D10" s="133"/>
      <c r="E10" s="134"/>
      <c r="F10" s="134"/>
      <c r="G10" s="135"/>
      <c r="H10" s="135"/>
      <c r="I10" s="60" t="str">
        <f>+IF(G10="","",H10/G10)</f>
        <v/>
      </c>
      <c r="J10" s="136"/>
      <c r="K10" s="58">
        <f>G10+H10+J10</f>
        <v>0</v>
      </c>
      <c r="L10" s="58">
        <f>++IF(K10=0,0,K10/1720)</f>
        <v>0</v>
      </c>
      <c r="M10" s="69"/>
    </row>
    <row r="11" spans="2:13" s="5" customFormat="1" ht="17.25" customHeight="1">
      <c r="B11" s="6" t="str">
        <f t="shared" ref="B11:B74" si="0">+C11&amp;E11</f>
        <v/>
      </c>
      <c r="C11" s="57"/>
      <c r="D11" s="57"/>
      <c r="E11" s="65"/>
      <c r="F11" s="65"/>
      <c r="G11" s="59"/>
      <c r="H11" s="59"/>
      <c r="I11" s="60" t="str">
        <f>+IF(G11="","",H11/G11)</f>
        <v/>
      </c>
      <c r="J11" s="59"/>
      <c r="K11" s="58">
        <f>+G11+H11+J11</f>
        <v>0</v>
      </c>
      <c r="L11" s="58">
        <f>++IF(K11=0,0,K11/1720)</f>
        <v>0</v>
      </c>
      <c r="M11" s="69"/>
    </row>
    <row r="12" spans="2:13" s="5" customFormat="1" ht="17.25" customHeight="1">
      <c r="B12" s="6" t="str">
        <f t="shared" si="0"/>
        <v/>
      </c>
      <c r="C12" s="57"/>
      <c r="D12" s="57"/>
      <c r="E12" s="65"/>
      <c r="F12" s="65"/>
      <c r="G12" s="59"/>
      <c r="H12" s="59"/>
      <c r="I12" s="60" t="str">
        <f t="shared" ref="I12:I104" si="1">+IF(G12="","",H12/G12)</f>
        <v/>
      </c>
      <c r="J12" s="59"/>
      <c r="K12" s="58">
        <f>+G12+H12+J12</f>
        <v>0</v>
      </c>
      <c r="L12" s="58">
        <f t="shared" ref="L12:L74" si="2">++IF(K12=0,0,K12/1720)</f>
        <v>0</v>
      </c>
      <c r="M12" s="69"/>
    </row>
    <row r="13" spans="2:13" s="5" customFormat="1" ht="17.25" customHeight="1">
      <c r="B13" s="6" t="str">
        <f t="shared" si="0"/>
        <v/>
      </c>
      <c r="C13" s="57"/>
      <c r="D13" s="57"/>
      <c r="E13" s="65"/>
      <c r="F13" s="65"/>
      <c r="G13" s="59"/>
      <c r="H13" s="59"/>
      <c r="I13" s="60" t="str">
        <f t="shared" si="1"/>
        <v/>
      </c>
      <c r="J13" s="59"/>
      <c r="K13" s="58">
        <f t="shared" ref="K13:K74" si="3">+G13+H13+J13</f>
        <v>0</v>
      </c>
      <c r="L13" s="58">
        <f t="shared" si="2"/>
        <v>0</v>
      </c>
      <c r="M13" s="69"/>
    </row>
    <row r="14" spans="2:13" s="5" customFormat="1" ht="17.25" customHeight="1">
      <c r="B14" s="6" t="str">
        <f t="shared" si="0"/>
        <v/>
      </c>
      <c r="C14" s="57"/>
      <c r="D14" s="57"/>
      <c r="E14" s="65"/>
      <c r="F14" s="65"/>
      <c r="G14" s="59"/>
      <c r="H14" s="59"/>
      <c r="I14" s="60" t="str">
        <f t="shared" si="1"/>
        <v/>
      </c>
      <c r="J14" s="59"/>
      <c r="K14" s="58">
        <f t="shared" si="3"/>
        <v>0</v>
      </c>
      <c r="L14" s="58">
        <f t="shared" si="2"/>
        <v>0</v>
      </c>
      <c r="M14" s="69"/>
    </row>
    <row r="15" spans="2:13" s="5" customFormat="1" ht="17.25" customHeight="1">
      <c r="B15" s="6" t="str">
        <f t="shared" si="0"/>
        <v/>
      </c>
      <c r="C15" s="57"/>
      <c r="D15" s="57"/>
      <c r="E15" s="65"/>
      <c r="F15" s="65"/>
      <c r="G15" s="59"/>
      <c r="H15" s="59"/>
      <c r="I15" s="60" t="str">
        <f t="shared" si="1"/>
        <v/>
      </c>
      <c r="J15" s="59"/>
      <c r="K15" s="58">
        <f t="shared" si="3"/>
        <v>0</v>
      </c>
      <c r="L15" s="58">
        <f t="shared" si="2"/>
        <v>0</v>
      </c>
      <c r="M15" s="69"/>
    </row>
    <row r="16" spans="2:13" s="5" customFormat="1" ht="17.25" customHeight="1">
      <c r="B16" s="6" t="str">
        <f t="shared" si="0"/>
        <v/>
      </c>
      <c r="C16" s="57"/>
      <c r="D16" s="57"/>
      <c r="E16" s="65"/>
      <c r="F16" s="65"/>
      <c r="G16" s="59"/>
      <c r="H16" s="59"/>
      <c r="I16" s="60" t="str">
        <f t="shared" si="1"/>
        <v/>
      </c>
      <c r="J16" s="59"/>
      <c r="K16" s="58">
        <f t="shared" si="3"/>
        <v>0</v>
      </c>
      <c r="L16" s="58">
        <f t="shared" si="2"/>
        <v>0</v>
      </c>
      <c r="M16" s="69"/>
    </row>
    <row r="17" spans="2:13" s="5" customFormat="1" ht="17.25" customHeight="1">
      <c r="B17" s="6" t="str">
        <f t="shared" si="0"/>
        <v/>
      </c>
      <c r="C17" s="57"/>
      <c r="D17" s="57"/>
      <c r="E17" s="65"/>
      <c r="F17" s="65"/>
      <c r="G17" s="59"/>
      <c r="H17" s="59"/>
      <c r="I17" s="60" t="str">
        <f t="shared" si="1"/>
        <v/>
      </c>
      <c r="J17" s="59"/>
      <c r="K17" s="58">
        <f t="shared" si="3"/>
        <v>0</v>
      </c>
      <c r="L17" s="58">
        <f t="shared" si="2"/>
        <v>0</v>
      </c>
      <c r="M17" s="69"/>
    </row>
    <row r="18" spans="2:13" s="5" customFormat="1" ht="17.25" customHeight="1">
      <c r="B18" s="6" t="str">
        <f t="shared" si="0"/>
        <v/>
      </c>
      <c r="C18" s="57"/>
      <c r="D18" s="57"/>
      <c r="E18" s="65"/>
      <c r="F18" s="65"/>
      <c r="G18" s="59"/>
      <c r="H18" s="59"/>
      <c r="I18" s="60" t="str">
        <f t="shared" si="1"/>
        <v/>
      </c>
      <c r="J18" s="59"/>
      <c r="K18" s="58">
        <f t="shared" si="3"/>
        <v>0</v>
      </c>
      <c r="L18" s="58">
        <f t="shared" si="2"/>
        <v>0</v>
      </c>
      <c r="M18" s="69"/>
    </row>
    <row r="19" spans="2:13" s="5" customFormat="1" ht="17.25" customHeight="1">
      <c r="B19" s="6" t="str">
        <f t="shared" si="0"/>
        <v/>
      </c>
      <c r="C19" s="57"/>
      <c r="D19" s="57"/>
      <c r="E19" s="65"/>
      <c r="F19" s="65"/>
      <c r="G19" s="59"/>
      <c r="H19" s="59"/>
      <c r="I19" s="60" t="str">
        <f t="shared" si="1"/>
        <v/>
      </c>
      <c r="J19" s="59"/>
      <c r="K19" s="58">
        <f t="shared" si="3"/>
        <v>0</v>
      </c>
      <c r="L19" s="58">
        <f t="shared" si="2"/>
        <v>0</v>
      </c>
      <c r="M19" s="69"/>
    </row>
    <row r="20" spans="2:13" s="5" customFormat="1" ht="17.25" customHeight="1">
      <c r="B20" s="6" t="str">
        <f t="shared" si="0"/>
        <v/>
      </c>
      <c r="C20" s="57"/>
      <c r="D20" s="57"/>
      <c r="E20" s="65"/>
      <c r="F20" s="65"/>
      <c r="G20" s="59"/>
      <c r="H20" s="59"/>
      <c r="I20" s="60" t="str">
        <f t="shared" si="1"/>
        <v/>
      </c>
      <c r="J20" s="59"/>
      <c r="K20" s="58">
        <f t="shared" si="3"/>
        <v>0</v>
      </c>
      <c r="L20" s="58">
        <f t="shared" si="2"/>
        <v>0</v>
      </c>
      <c r="M20" s="69"/>
    </row>
    <row r="21" spans="2:13" s="5" customFormat="1" ht="17.25" customHeight="1">
      <c r="B21" s="6" t="str">
        <f t="shared" si="0"/>
        <v/>
      </c>
      <c r="C21" s="57"/>
      <c r="D21" s="57"/>
      <c r="E21" s="65"/>
      <c r="F21" s="65"/>
      <c r="G21" s="59"/>
      <c r="H21" s="59"/>
      <c r="I21" s="60" t="str">
        <f t="shared" si="1"/>
        <v/>
      </c>
      <c r="J21" s="59"/>
      <c r="K21" s="58">
        <f t="shared" si="3"/>
        <v>0</v>
      </c>
      <c r="L21" s="58">
        <f t="shared" si="2"/>
        <v>0</v>
      </c>
      <c r="M21" s="69"/>
    </row>
    <row r="22" spans="2:13" s="5" customFormat="1" ht="17.25" customHeight="1">
      <c r="B22" s="6" t="str">
        <f t="shared" si="0"/>
        <v/>
      </c>
      <c r="C22" s="57"/>
      <c r="D22" s="57"/>
      <c r="E22" s="65"/>
      <c r="F22" s="65"/>
      <c r="G22" s="59"/>
      <c r="H22" s="59"/>
      <c r="I22" s="60" t="str">
        <f t="shared" si="1"/>
        <v/>
      </c>
      <c r="J22" s="59"/>
      <c r="K22" s="58">
        <f t="shared" si="3"/>
        <v>0</v>
      </c>
      <c r="L22" s="58">
        <f t="shared" si="2"/>
        <v>0</v>
      </c>
      <c r="M22" s="69"/>
    </row>
    <row r="23" spans="2:13" s="5" customFormat="1" ht="17.25" customHeight="1">
      <c r="B23" s="6" t="str">
        <f t="shared" si="0"/>
        <v/>
      </c>
      <c r="C23" s="57"/>
      <c r="D23" s="57"/>
      <c r="E23" s="65"/>
      <c r="F23" s="65"/>
      <c r="G23" s="59"/>
      <c r="H23" s="59"/>
      <c r="I23" s="60" t="str">
        <f t="shared" si="1"/>
        <v/>
      </c>
      <c r="J23" s="59"/>
      <c r="K23" s="58">
        <f t="shared" si="3"/>
        <v>0</v>
      </c>
      <c r="L23" s="58">
        <f t="shared" si="2"/>
        <v>0</v>
      </c>
      <c r="M23" s="69"/>
    </row>
    <row r="24" spans="2:13" s="5" customFormat="1" ht="17.25" customHeight="1">
      <c r="B24" s="6" t="str">
        <f t="shared" si="0"/>
        <v/>
      </c>
      <c r="C24" s="57"/>
      <c r="D24" s="57"/>
      <c r="E24" s="65"/>
      <c r="F24" s="65"/>
      <c r="G24" s="59"/>
      <c r="H24" s="59"/>
      <c r="I24" s="60" t="str">
        <f t="shared" si="1"/>
        <v/>
      </c>
      <c r="J24" s="59"/>
      <c r="K24" s="58">
        <f t="shared" si="3"/>
        <v>0</v>
      </c>
      <c r="L24" s="58">
        <f t="shared" si="2"/>
        <v>0</v>
      </c>
      <c r="M24" s="69"/>
    </row>
    <row r="25" spans="2:13" s="5" customFormat="1" ht="17.25" customHeight="1">
      <c r="B25" s="6" t="str">
        <f t="shared" si="0"/>
        <v/>
      </c>
      <c r="C25" s="57"/>
      <c r="D25" s="57"/>
      <c r="E25" s="65"/>
      <c r="F25" s="65"/>
      <c r="G25" s="59"/>
      <c r="H25" s="59"/>
      <c r="I25" s="60" t="str">
        <f t="shared" si="1"/>
        <v/>
      </c>
      <c r="J25" s="59"/>
      <c r="K25" s="58">
        <f t="shared" si="3"/>
        <v>0</v>
      </c>
      <c r="L25" s="58">
        <f t="shared" si="2"/>
        <v>0</v>
      </c>
      <c r="M25" s="69"/>
    </row>
    <row r="26" spans="2:13" s="5" customFormat="1" ht="18" customHeight="1">
      <c r="B26" s="6" t="str">
        <f t="shared" si="0"/>
        <v/>
      </c>
      <c r="C26" s="57"/>
      <c r="D26" s="57"/>
      <c r="E26" s="65"/>
      <c r="F26" s="65"/>
      <c r="G26" s="59"/>
      <c r="H26" s="59"/>
      <c r="I26" s="60" t="str">
        <f t="shared" si="1"/>
        <v/>
      </c>
      <c r="J26" s="59"/>
      <c r="K26" s="58">
        <f t="shared" si="3"/>
        <v>0</v>
      </c>
      <c r="L26" s="58">
        <f t="shared" si="2"/>
        <v>0</v>
      </c>
      <c r="M26" s="69"/>
    </row>
    <row r="27" spans="2:13">
      <c r="B27" s="6" t="str">
        <f t="shared" si="0"/>
        <v/>
      </c>
      <c r="C27" s="57"/>
      <c r="D27" s="57"/>
      <c r="E27" s="65"/>
      <c r="F27" s="65"/>
      <c r="G27" s="59"/>
      <c r="H27" s="59"/>
      <c r="I27" s="60" t="str">
        <f t="shared" si="1"/>
        <v/>
      </c>
      <c r="J27" s="59"/>
      <c r="K27" s="58">
        <f t="shared" si="3"/>
        <v>0</v>
      </c>
      <c r="L27" s="58">
        <f t="shared" si="2"/>
        <v>0</v>
      </c>
      <c r="M27" s="6"/>
    </row>
    <row r="28" spans="2:13">
      <c r="B28" s="6" t="str">
        <f t="shared" si="0"/>
        <v/>
      </c>
      <c r="C28" s="57"/>
      <c r="D28" s="57"/>
      <c r="E28" s="65"/>
      <c r="F28" s="65"/>
      <c r="G28" s="59"/>
      <c r="H28" s="59"/>
      <c r="I28" s="60" t="str">
        <f t="shared" si="1"/>
        <v/>
      </c>
      <c r="J28" s="59"/>
      <c r="K28" s="58">
        <f t="shared" si="3"/>
        <v>0</v>
      </c>
      <c r="L28" s="58">
        <f t="shared" si="2"/>
        <v>0</v>
      </c>
      <c r="M28" s="6"/>
    </row>
    <row r="29" spans="2:13">
      <c r="B29" s="6" t="str">
        <f t="shared" si="0"/>
        <v/>
      </c>
      <c r="C29" s="57"/>
      <c r="D29" s="57"/>
      <c r="E29" s="65"/>
      <c r="F29" s="65"/>
      <c r="G29" s="59"/>
      <c r="H29" s="59"/>
      <c r="I29" s="60" t="str">
        <f t="shared" si="1"/>
        <v/>
      </c>
      <c r="J29" s="59"/>
      <c r="K29" s="58">
        <f t="shared" si="3"/>
        <v>0</v>
      </c>
      <c r="L29" s="58">
        <f t="shared" si="2"/>
        <v>0</v>
      </c>
      <c r="M29" s="6"/>
    </row>
    <row r="30" spans="2:13">
      <c r="B30" s="6" t="str">
        <f t="shared" si="0"/>
        <v/>
      </c>
      <c r="C30" s="57"/>
      <c r="D30" s="57"/>
      <c r="E30" s="65"/>
      <c r="F30" s="65"/>
      <c r="G30" s="59"/>
      <c r="H30" s="59"/>
      <c r="I30" s="60" t="str">
        <f t="shared" si="1"/>
        <v/>
      </c>
      <c r="J30" s="59"/>
      <c r="K30" s="58">
        <f t="shared" si="3"/>
        <v>0</v>
      </c>
      <c r="L30" s="58">
        <f t="shared" si="2"/>
        <v>0</v>
      </c>
      <c r="M30" s="6"/>
    </row>
    <row r="31" spans="2:13">
      <c r="B31" s="6" t="str">
        <f t="shared" si="0"/>
        <v/>
      </c>
      <c r="C31" s="57"/>
      <c r="D31" s="57"/>
      <c r="E31" s="65"/>
      <c r="F31" s="65"/>
      <c r="G31" s="59"/>
      <c r="H31" s="59"/>
      <c r="I31" s="60" t="str">
        <f t="shared" si="1"/>
        <v/>
      </c>
      <c r="J31" s="59"/>
      <c r="K31" s="58">
        <f t="shared" si="3"/>
        <v>0</v>
      </c>
      <c r="L31" s="58">
        <f t="shared" si="2"/>
        <v>0</v>
      </c>
      <c r="M31" s="6"/>
    </row>
    <row r="32" spans="2:13">
      <c r="B32" s="6" t="str">
        <f t="shared" si="0"/>
        <v/>
      </c>
      <c r="C32" s="57"/>
      <c r="D32" s="57"/>
      <c r="E32" s="65"/>
      <c r="F32" s="65"/>
      <c r="G32" s="59"/>
      <c r="H32" s="59"/>
      <c r="I32" s="60" t="str">
        <f t="shared" si="1"/>
        <v/>
      </c>
      <c r="J32" s="59"/>
      <c r="K32" s="58">
        <f t="shared" si="3"/>
        <v>0</v>
      </c>
      <c r="L32" s="58">
        <f t="shared" si="2"/>
        <v>0</v>
      </c>
      <c r="M32" s="6"/>
    </row>
    <row r="33" spans="2:13">
      <c r="B33" s="6" t="str">
        <f t="shared" si="0"/>
        <v/>
      </c>
      <c r="C33" s="57"/>
      <c r="D33" s="57"/>
      <c r="E33" s="65"/>
      <c r="F33" s="65"/>
      <c r="G33" s="59"/>
      <c r="H33" s="59"/>
      <c r="I33" s="60" t="str">
        <f t="shared" si="1"/>
        <v/>
      </c>
      <c r="J33" s="59"/>
      <c r="K33" s="58">
        <f t="shared" si="3"/>
        <v>0</v>
      </c>
      <c r="L33" s="58">
        <f t="shared" si="2"/>
        <v>0</v>
      </c>
      <c r="M33" s="6"/>
    </row>
    <row r="34" spans="2:13">
      <c r="B34" s="6" t="str">
        <f t="shared" si="0"/>
        <v/>
      </c>
      <c r="C34" s="57"/>
      <c r="D34" s="57"/>
      <c r="E34" s="65"/>
      <c r="F34" s="65"/>
      <c r="G34" s="59"/>
      <c r="H34" s="59"/>
      <c r="I34" s="60" t="str">
        <f t="shared" si="1"/>
        <v/>
      </c>
      <c r="J34" s="59"/>
      <c r="K34" s="58">
        <f t="shared" si="3"/>
        <v>0</v>
      </c>
      <c r="L34" s="58">
        <f t="shared" si="2"/>
        <v>0</v>
      </c>
      <c r="M34" s="6"/>
    </row>
    <row r="35" spans="2:13">
      <c r="B35" s="6" t="str">
        <f t="shared" si="0"/>
        <v/>
      </c>
      <c r="C35" s="57"/>
      <c r="D35" s="57"/>
      <c r="E35" s="65"/>
      <c r="F35" s="65"/>
      <c r="G35" s="59"/>
      <c r="H35" s="59"/>
      <c r="I35" s="60" t="str">
        <f t="shared" si="1"/>
        <v/>
      </c>
      <c r="J35" s="59"/>
      <c r="K35" s="58">
        <f t="shared" si="3"/>
        <v>0</v>
      </c>
      <c r="L35" s="58">
        <f t="shared" si="2"/>
        <v>0</v>
      </c>
      <c r="M35" s="6"/>
    </row>
    <row r="36" spans="2:13">
      <c r="B36" s="6" t="str">
        <f t="shared" si="0"/>
        <v/>
      </c>
      <c r="C36" s="57"/>
      <c r="D36" s="57"/>
      <c r="E36" s="65"/>
      <c r="F36" s="65"/>
      <c r="G36" s="59"/>
      <c r="H36" s="59"/>
      <c r="I36" s="60" t="str">
        <f t="shared" si="1"/>
        <v/>
      </c>
      <c r="J36" s="59"/>
      <c r="K36" s="58">
        <f t="shared" si="3"/>
        <v>0</v>
      </c>
      <c r="L36" s="58">
        <f t="shared" si="2"/>
        <v>0</v>
      </c>
      <c r="M36" s="6"/>
    </row>
    <row r="37" spans="2:13">
      <c r="B37" s="6" t="str">
        <f t="shared" si="0"/>
        <v/>
      </c>
      <c r="C37" s="57"/>
      <c r="D37" s="57"/>
      <c r="E37" s="65"/>
      <c r="F37" s="65"/>
      <c r="G37" s="59"/>
      <c r="H37" s="59"/>
      <c r="I37" s="60" t="str">
        <f t="shared" si="1"/>
        <v/>
      </c>
      <c r="J37" s="59"/>
      <c r="K37" s="58">
        <f t="shared" si="3"/>
        <v>0</v>
      </c>
      <c r="L37" s="58">
        <f t="shared" si="2"/>
        <v>0</v>
      </c>
      <c r="M37" s="6"/>
    </row>
    <row r="38" spans="2:13">
      <c r="B38" s="6" t="str">
        <f t="shared" si="0"/>
        <v/>
      </c>
      <c r="C38" s="57"/>
      <c r="D38" s="57"/>
      <c r="E38" s="65"/>
      <c r="F38" s="65"/>
      <c r="G38" s="59"/>
      <c r="H38" s="59"/>
      <c r="I38" s="60" t="str">
        <f t="shared" si="1"/>
        <v/>
      </c>
      <c r="J38" s="59"/>
      <c r="K38" s="58">
        <f t="shared" si="3"/>
        <v>0</v>
      </c>
      <c r="L38" s="58">
        <f t="shared" si="2"/>
        <v>0</v>
      </c>
      <c r="M38" s="6"/>
    </row>
    <row r="39" spans="2:13">
      <c r="B39" s="6" t="str">
        <f t="shared" si="0"/>
        <v/>
      </c>
      <c r="C39" s="57"/>
      <c r="D39" s="57"/>
      <c r="E39" s="65"/>
      <c r="F39" s="65"/>
      <c r="G39" s="59"/>
      <c r="H39" s="59"/>
      <c r="I39" s="60" t="str">
        <f t="shared" si="1"/>
        <v/>
      </c>
      <c r="J39" s="59"/>
      <c r="K39" s="58">
        <f t="shared" si="3"/>
        <v>0</v>
      </c>
      <c r="L39" s="58">
        <f t="shared" si="2"/>
        <v>0</v>
      </c>
      <c r="M39" s="6"/>
    </row>
    <row r="40" spans="2:13">
      <c r="B40" s="6" t="str">
        <f t="shared" si="0"/>
        <v/>
      </c>
      <c r="C40" s="57"/>
      <c r="D40" s="57"/>
      <c r="E40" s="65"/>
      <c r="F40" s="65"/>
      <c r="G40" s="59"/>
      <c r="H40" s="59"/>
      <c r="I40" s="60" t="str">
        <f t="shared" si="1"/>
        <v/>
      </c>
      <c r="J40" s="59"/>
      <c r="K40" s="58">
        <f t="shared" si="3"/>
        <v>0</v>
      </c>
      <c r="L40" s="58">
        <f t="shared" si="2"/>
        <v>0</v>
      </c>
      <c r="M40" s="6"/>
    </row>
    <row r="41" spans="2:13">
      <c r="B41" s="6" t="str">
        <f t="shared" si="0"/>
        <v/>
      </c>
      <c r="C41" s="57"/>
      <c r="D41" s="57"/>
      <c r="E41" s="65"/>
      <c r="F41" s="65"/>
      <c r="G41" s="59"/>
      <c r="H41" s="59"/>
      <c r="I41" s="60" t="str">
        <f t="shared" si="1"/>
        <v/>
      </c>
      <c r="J41" s="59"/>
      <c r="K41" s="58">
        <f t="shared" si="3"/>
        <v>0</v>
      </c>
      <c r="L41" s="58">
        <f t="shared" si="2"/>
        <v>0</v>
      </c>
      <c r="M41" s="6"/>
    </row>
    <row r="42" spans="2:13">
      <c r="B42" s="6" t="str">
        <f t="shared" si="0"/>
        <v/>
      </c>
      <c r="C42" s="57"/>
      <c r="D42" s="57"/>
      <c r="E42" s="65"/>
      <c r="F42" s="65"/>
      <c r="G42" s="59"/>
      <c r="H42" s="59"/>
      <c r="I42" s="60" t="str">
        <f t="shared" si="1"/>
        <v/>
      </c>
      <c r="J42" s="59"/>
      <c r="K42" s="58">
        <f t="shared" si="3"/>
        <v>0</v>
      </c>
      <c r="L42" s="58">
        <f t="shared" si="2"/>
        <v>0</v>
      </c>
      <c r="M42" s="6"/>
    </row>
    <row r="43" spans="2:13">
      <c r="B43" s="6" t="str">
        <f t="shared" si="0"/>
        <v/>
      </c>
      <c r="C43" s="57"/>
      <c r="D43" s="57"/>
      <c r="E43" s="65"/>
      <c r="F43" s="65"/>
      <c r="G43" s="59"/>
      <c r="H43" s="59"/>
      <c r="I43" s="60" t="str">
        <f t="shared" si="1"/>
        <v/>
      </c>
      <c r="J43" s="59"/>
      <c r="K43" s="58">
        <f t="shared" si="3"/>
        <v>0</v>
      </c>
      <c r="L43" s="58">
        <f t="shared" si="2"/>
        <v>0</v>
      </c>
      <c r="M43" s="6"/>
    </row>
    <row r="44" spans="2:13">
      <c r="B44" s="6" t="str">
        <f t="shared" si="0"/>
        <v/>
      </c>
      <c r="C44" s="57"/>
      <c r="D44" s="57"/>
      <c r="E44" s="65"/>
      <c r="F44" s="65"/>
      <c r="G44" s="59"/>
      <c r="H44" s="59"/>
      <c r="I44" s="60" t="str">
        <f t="shared" si="1"/>
        <v/>
      </c>
      <c r="J44" s="59"/>
      <c r="K44" s="58">
        <f t="shared" si="3"/>
        <v>0</v>
      </c>
      <c r="L44" s="58">
        <f t="shared" si="2"/>
        <v>0</v>
      </c>
      <c r="M44" s="6"/>
    </row>
    <row r="45" spans="2:13">
      <c r="B45" s="6" t="str">
        <f t="shared" si="0"/>
        <v/>
      </c>
      <c r="C45" s="57"/>
      <c r="D45" s="57"/>
      <c r="E45" s="65"/>
      <c r="F45" s="65"/>
      <c r="G45" s="59"/>
      <c r="H45" s="59"/>
      <c r="I45" s="60" t="str">
        <f t="shared" si="1"/>
        <v/>
      </c>
      <c r="J45" s="59"/>
      <c r="K45" s="58">
        <f t="shared" si="3"/>
        <v>0</v>
      </c>
      <c r="L45" s="58">
        <f t="shared" si="2"/>
        <v>0</v>
      </c>
      <c r="M45" s="6"/>
    </row>
    <row r="46" spans="2:13">
      <c r="B46" s="6" t="str">
        <f t="shared" si="0"/>
        <v/>
      </c>
      <c r="C46" s="57"/>
      <c r="D46" s="57"/>
      <c r="E46" s="65"/>
      <c r="F46" s="65"/>
      <c r="G46" s="59"/>
      <c r="H46" s="59"/>
      <c r="I46" s="60" t="str">
        <f t="shared" si="1"/>
        <v/>
      </c>
      <c r="J46" s="59"/>
      <c r="K46" s="58">
        <f t="shared" si="3"/>
        <v>0</v>
      </c>
      <c r="L46" s="58">
        <f t="shared" si="2"/>
        <v>0</v>
      </c>
      <c r="M46" s="6"/>
    </row>
    <row r="47" spans="2:13">
      <c r="B47" s="6" t="str">
        <f t="shared" si="0"/>
        <v/>
      </c>
      <c r="C47" s="57"/>
      <c r="D47" s="57"/>
      <c r="E47" s="65"/>
      <c r="F47" s="65"/>
      <c r="G47" s="59"/>
      <c r="H47" s="59"/>
      <c r="I47" s="60" t="str">
        <f t="shared" si="1"/>
        <v/>
      </c>
      <c r="J47" s="59"/>
      <c r="K47" s="58">
        <f t="shared" si="3"/>
        <v>0</v>
      </c>
      <c r="L47" s="58">
        <f t="shared" si="2"/>
        <v>0</v>
      </c>
      <c r="M47" s="6"/>
    </row>
    <row r="48" spans="2:13">
      <c r="B48" s="6" t="str">
        <f t="shared" si="0"/>
        <v/>
      </c>
      <c r="C48" s="57"/>
      <c r="D48" s="57"/>
      <c r="E48" s="65"/>
      <c r="F48" s="65"/>
      <c r="G48" s="59"/>
      <c r="H48" s="59"/>
      <c r="I48" s="60" t="str">
        <f t="shared" si="1"/>
        <v/>
      </c>
      <c r="J48" s="59"/>
      <c r="K48" s="58">
        <f t="shared" si="3"/>
        <v>0</v>
      </c>
      <c r="L48" s="58">
        <f t="shared" si="2"/>
        <v>0</v>
      </c>
      <c r="M48" s="6"/>
    </row>
    <row r="49" spans="2:13">
      <c r="B49" s="6" t="str">
        <f t="shared" si="0"/>
        <v/>
      </c>
      <c r="C49" s="57"/>
      <c r="D49" s="57"/>
      <c r="E49" s="65"/>
      <c r="F49" s="65"/>
      <c r="G49" s="59"/>
      <c r="H49" s="59"/>
      <c r="I49" s="60"/>
      <c r="J49" s="59"/>
      <c r="K49" s="58">
        <f t="shared" si="3"/>
        <v>0</v>
      </c>
      <c r="L49" s="58">
        <f t="shared" si="2"/>
        <v>0</v>
      </c>
      <c r="M49" s="6"/>
    </row>
    <row r="50" spans="2:13">
      <c r="B50" s="6" t="str">
        <f t="shared" si="0"/>
        <v/>
      </c>
      <c r="C50" s="57"/>
      <c r="D50" s="57"/>
      <c r="E50" s="65"/>
      <c r="F50" s="65"/>
      <c r="G50" s="59"/>
      <c r="H50" s="59"/>
      <c r="I50" s="60"/>
      <c r="J50" s="59"/>
      <c r="K50" s="58">
        <f t="shared" si="3"/>
        <v>0</v>
      </c>
      <c r="L50" s="58">
        <f t="shared" si="2"/>
        <v>0</v>
      </c>
      <c r="M50" s="6"/>
    </row>
    <row r="51" spans="2:13">
      <c r="B51" s="6" t="str">
        <f t="shared" si="0"/>
        <v/>
      </c>
      <c r="C51" s="57"/>
      <c r="D51" s="57"/>
      <c r="E51" s="65"/>
      <c r="F51" s="65"/>
      <c r="G51" s="59"/>
      <c r="H51" s="59"/>
      <c r="I51" s="60"/>
      <c r="J51" s="59"/>
      <c r="K51" s="58">
        <f t="shared" si="3"/>
        <v>0</v>
      </c>
      <c r="L51" s="58">
        <f t="shared" si="2"/>
        <v>0</v>
      </c>
      <c r="M51" s="6"/>
    </row>
    <row r="52" spans="2:13">
      <c r="B52" s="6" t="str">
        <f t="shared" si="0"/>
        <v/>
      </c>
      <c r="C52" s="57"/>
      <c r="D52" s="57"/>
      <c r="E52" s="65"/>
      <c r="F52" s="65"/>
      <c r="G52" s="59"/>
      <c r="H52" s="59"/>
      <c r="I52" s="60"/>
      <c r="J52" s="59"/>
      <c r="K52" s="58">
        <f t="shared" si="3"/>
        <v>0</v>
      </c>
      <c r="L52" s="58">
        <f t="shared" si="2"/>
        <v>0</v>
      </c>
      <c r="M52" s="6"/>
    </row>
    <row r="53" spans="2:13">
      <c r="B53" s="6" t="str">
        <f t="shared" si="0"/>
        <v/>
      </c>
      <c r="C53" s="57"/>
      <c r="D53" s="57"/>
      <c r="E53" s="65"/>
      <c r="F53" s="65"/>
      <c r="G53" s="59"/>
      <c r="H53" s="59"/>
      <c r="I53" s="60"/>
      <c r="J53" s="59"/>
      <c r="K53" s="58">
        <f t="shared" si="3"/>
        <v>0</v>
      </c>
      <c r="L53" s="58">
        <f t="shared" si="2"/>
        <v>0</v>
      </c>
      <c r="M53" s="6"/>
    </row>
    <row r="54" spans="2:13">
      <c r="B54" s="6" t="str">
        <f t="shared" si="0"/>
        <v/>
      </c>
      <c r="C54" s="57"/>
      <c r="D54" s="57"/>
      <c r="E54" s="65"/>
      <c r="F54" s="65"/>
      <c r="G54" s="59"/>
      <c r="H54" s="59"/>
      <c r="I54" s="60"/>
      <c r="J54" s="59"/>
      <c r="K54" s="58">
        <f t="shared" si="3"/>
        <v>0</v>
      </c>
      <c r="L54" s="58">
        <f t="shared" si="2"/>
        <v>0</v>
      </c>
      <c r="M54" s="6"/>
    </row>
    <row r="55" spans="2:13">
      <c r="B55" s="6" t="str">
        <f t="shared" si="0"/>
        <v/>
      </c>
      <c r="C55" s="57"/>
      <c r="D55" s="57"/>
      <c r="E55" s="65"/>
      <c r="F55" s="65"/>
      <c r="G55" s="59"/>
      <c r="H55" s="59"/>
      <c r="I55" s="60"/>
      <c r="J55" s="59"/>
      <c r="K55" s="58">
        <f t="shared" si="3"/>
        <v>0</v>
      </c>
      <c r="L55" s="58">
        <f t="shared" si="2"/>
        <v>0</v>
      </c>
      <c r="M55" s="6"/>
    </row>
    <row r="56" spans="2:13">
      <c r="B56" s="6" t="str">
        <f t="shared" si="0"/>
        <v/>
      </c>
      <c r="C56" s="57"/>
      <c r="D56" s="57"/>
      <c r="E56" s="65"/>
      <c r="F56" s="65"/>
      <c r="G56" s="59"/>
      <c r="H56" s="59"/>
      <c r="I56" s="60"/>
      <c r="J56" s="59"/>
      <c r="K56" s="58">
        <f t="shared" si="3"/>
        <v>0</v>
      </c>
      <c r="L56" s="58">
        <f t="shared" si="2"/>
        <v>0</v>
      </c>
      <c r="M56" s="6"/>
    </row>
    <row r="57" spans="2:13">
      <c r="B57" s="6" t="str">
        <f t="shared" si="0"/>
        <v/>
      </c>
      <c r="C57" s="57"/>
      <c r="D57" s="57"/>
      <c r="E57" s="65"/>
      <c r="F57" s="65"/>
      <c r="G57" s="59"/>
      <c r="H57" s="59"/>
      <c r="I57" s="60"/>
      <c r="J57" s="59"/>
      <c r="K57" s="58">
        <f t="shared" si="3"/>
        <v>0</v>
      </c>
      <c r="L57" s="58">
        <f t="shared" si="2"/>
        <v>0</v>
      </c>
      <c r="M57" s="6"/>
    </row>
    <row r="58" spans="2:13">
      <c r="B58" s="6" t="str">
        <f t="shared" si="0"/>
        <v/>
      </c>
      <c r="C58" s="57"/>
      <c r="D58" s="57"/>
      <c r="E58" s="65"/>
      <c r="F58" s="65"/>
      <c r="G58" s="59"/>
      <c r="H58" s="59"/>
      <c r="I58" s="60"/>
      <c r="J58" s="59"/>
      <c r="K58" s="58">
        <f t="shared" si="3"/>
        <v>0</v>
      </c>
      <c r="L58" s="58">
        <f t="shared" si="2"/>
        <v>0</v>
      </c>
      <c r="M58" s="6"/>
    </row>
    <row r="59" spans="2:13">
      <c r="B59" s="6" t="str">
        <f t="shared" si="0"/>
        <v/>
      </c>
      <c r="C59" s="57"/>
      <c r="D59" s="57"/>
      <c r="E59" s="65"/>
      <c r="F59" s="65"/>
      <c r="G59" s="59"/>
      <c r="H59" s="59"/>
      <c r="I59" s="60"/>
      <c r="J59" s="59"/>
      <c r="K59" s="58">
        <f t="shared" si="3"/>
        <v>0</v>
      </c>
      <c r="L59" s="58">
        <f t="shared" si="2"/>
        <v>0</v>
      </c>
      <c r="M59" s="6"/>
    </row>
    <row r="60" spans="2:13">
      <c r="B60" s="6" t="str">
        <f t="shared" si="0"/>
        <v/>
      </c>
      <c r="C60" s="57"/>
      <c r="D60" s="57"/>
      <c r="E60" s="65"/>
      <c r="F60" s="65"/>
      <c r="G60" s="59"/>
      <c r="H60" s="59"/>
      <c r="I60" s="60"/>
      <c r="J60" s="59"/>
      <c r="K60" s="58">
        <f t="shared" si="3"/>
        <v>0</v>
      </c>
      <c r="L60" s="58">
        <f t="shared" si="2"/>
        <v>0</v>
      </c>
      <c r="M60" s="6"/>
    </row>
    <row r="61" spans="2:13">
      <c r="B61" s="6" t="str">
        <f t="shared" si="0"/>
        <v/>
      </c>
      <c r="C61" s="57"/>
      <c r="D61" s="57"/>
      <c r="E61" s="65"/>
      <c r="F61" s="65"/>
      <c r="G61" s="59"/>
      <c r="H61" s="59"/>
      <c r="I61" s="60"/>
      <c r="J61" s="59"/>
      <c r="K61" s="58">
        <f t="shared" si="3"/>
        <v>0</v>
      </c>
      <c r="L61" s="58">
        <f t="shared" si="2"/>
        <v>0</v>
      </c>
      <c r="M61" s="6"/>
    </row>
    <row r="62" spans="2:13">
      <c r="B62" s="6" t="str">
        <f t="shared" si="0"/>
        <v/>
      </c>
      <c r="C62" s="57"/>
      <c r="D62" s="57"/>
      <c r="E62" s="65"/>
      <c r="F62" s="65"/>
      <c r="G62" s="59"/>
      <c r="H62" s="59"/>
      <c r="I62" s="60"/>
      <c r="J62" s="59"/>
      <c r="K62" s="58">
        <f t="shared" si="3"/>
        <v>0</v>
      </c>
      <c r="L62" s="58">
        <f t="shared" si="2"/>
        <v>0</v>
      </c>
      <c r="M62" s="6"/>
    </row>
    <row r="63" spans="2:13">
      <c r="B63" s="6" t="str">
        <f t="shared" si="0"/>
        <v/>
      </c>
      <c r="C63" s="57"/>
      <c r="D63" s="57"/>
      <c r="E63" s="65"/>
      <c r="F63" s="65"/>
      <c r="G63" s="59"/>
      <c r="H63" s="59"/>
      <c r="I63" s="60"/>
      <c r="J63" s="59"/>
      <c r="K63" s="58">
        <f t="shared" si="3"/>
        <v>0</v>
      </c>
      <c r="L63" s="58">
        <f t="shared" si="2"/>
        <v>0</v>
      </c>
      <c r="M63" s="6"/>
    </row>
    <row r="64" spans="2:13">
      <c r="B64" s="6" t="str">
        <f t="shared" si="0"/>
        <v/>
      </c>
      <c r="C64" s="57"/>
      <c r="D64" s="57"/>
      <c r="E64" s="65"/>
      <c r="F64" s="65"/>
      <c r="G64" s="59"/>
      <c r="H64" s="59"/>
      <c r="I64" s="60"/>
      <c r="J64" s="59"/>
      <c r="K64" s="58">
        <f t="shared" si="3"/>
        <v>0</v>
      </c>
      <c r="L64" s="58">
        <f t="shared" si="2"/>
        <v>0</v>
      </c>
      <c r="M64" s="6"/>
    </row>
    <row r="65" spans="2:13">
      <c r="B65" s="6" t="str">
        <f t="shared" si="0"/>
        <v/>
      </c>
      <c r="C65" s="57"/>
      <c r="D65" s="57"/>
      <c r="E65" s="65"/>
      <c r="F65" s="65"/>
      <c r="G65" s="59"/>
      <c r="H65" s="59"/>
      <c r="I65" s="60"/>
      <c r="J65" s="59"/>
      <c r="K65" s="58">
        <f t="shared" si="3"/>
        <v>0</v>
      </c>
      <c r="L65" s="58">
        <f t="shared" si="2"/>
        <v>0</v>
      </c>
      <c r="M65" s="6"/>
    </row>
    <row r="66" spans="2:13">
      <c r="B66" s="6" t="str">
        <f t="shared" si="0"/>
        <v/>
      </c>
      <c r="C66" s="57"/>
      <c r="D66" s="57"/>
      <c r="E66" s="65"/>
      <c r="F66" s="65"/>
      <c r="G66" s="59"/>
      <c r="H66" s="59"/>
      <c r="I66" s="60"/>
      <c r="J66" s="59"/>
      <c r="K66" s="58">
        <f t="shared" si="3"/>
        <v>0</v>
      </c>
      <c r="L66" s="58">
        <f t="shared" si="2"/>
        <v>0</v>
      </c>
      <c r="M66" s="6"/>
    </row>
    <row r="67" spans="2:13">
      <c r="B67" s="6" t="str">
        <f t="shared" si="0"/>
        <v/>
      </c>
      <c r="C67" s="57"/>
      <c r="D67" s="57"/>
      <c r="E67" s="65"/>
      <c r="F67" s="65"/>
      <c r="G67" s="59"/>
      <c r="H67" s="59"/>
      <c r="I67" s="60"/>
      <c r="J67" s="59"/>
      <c r="K67" s="58">
        <f t="shared" si="3"/>
        <v>0</v>
      </c>
      <c r="L67" s="58">
        <f t="shared" si="2"/>
        <v>0</v>
      </c>
      <c r="M67" s="6"/>
    </row>
    <row r="68" spans="2:13">
      <c r="B68" s="6" t="str">
        <f t="shared" si="0"/>
        <v/>
      </c>
      <c r="C68" s="57"/>
      <c r="D68" s="57"/>
      <c r="E68" s="65"/>
      <c r="F68" s="65"/>
      <c r="G68" s="59"/>
      <c r="H68" s="59"/>
      <c r="I68" s="60"/>
      <c r="J68" s="59"/>
      <c r="K68" s="58">
        <f t="shared" si="3"/>
        <v>0</v>
      </c>
      <c r="L68" s="58">
        <f t="shared" si="2"/>
        <v>0</v>
      </c>
      <c r="M68" s="6"/>
    </row>
    <row r="69" spans="2:13">
      <c r="B69" s="6" t="str">
        <f t="shared" si="0"/>
        <v/>
      </c>
      <c r="C69" s="57"/>
      <c r="D69" s="57"/>
      <c r="E69" s="65"/>
      <c r="F69" s="65"/>
      <c r="G69" s="59"/>
      <c r="H69" s="59"/>
      <c r="I69" s="60"/>
      <c r="J69" s="59"/>
      <c r="K69" s="58">
        <f t="shared" si="3"/>
        <v>0</v>
      </c>
      <c r="L69" s="58">
        <f t="shared" si="2"/>
        <v>0</v>
      </c>
      <c r="M69" s="6"/>
    </row>
    <row r="70" spans="2:13">
      <c r="B70" s="6" t="str">
        <f t="shared" si="0"/>
        <v/>
      </c>
      <c r="C70" s="57"/>
      <c r="D70" s="57"/>
      <c r="E70" s="65"/>
      <c r="F70" s="65"/>
      <c r="G70" s="59"/>
      <c r="H70" s="59"/>
      <c r="I70" s="60"/>
      <c r="J70" s="59"/>
      <c r="K70" s="58">
        <f t="shared" si="3"/>
        <v>0</v>
      </c>
      <c r="L70" s="58">
        <f t="shared" si="2"/>
        <v>0</v>
      </c>
      <c r="M70" s="6"/>
    </row>
    <row r="71" spans="2:13">
      <c r="B71" s="6" t="str">
        <f t="shared" si="0"/>
        <v/>
      </c>
      <c r="C71" s="57"/>
      <c r="D71" s="57"/>
      <c r="E71" s="65"/>
      <c r="F71" s="65"/>
      <c r="G71" s="59"/>
      <c r="H71" s="59"/>
      <c r="I71" s="60"/>
      <c r="J71" s="59"/>
      <c r="K71" s="58">
        <f t="shared" si="3"/>
        <v>0</v>
      </c>
      <c r="L71" s="58">
        <f t="shared" si="2"/>
        <v>0</v>
      </c>
      <c r="M71" s="6"/>
    </row>
    <row r="72" spans="2:13">
      <c r="B72" s="6" t="str">
        <f t="shared" si="0"/>
        <v/>
      </c>
      <c r="C72" s="57"/>
      <c r="D72" s="57"/>
      <c r="E72" s="65"/>
      <c r="F72" s="65"/>
      <c r="G72" s="59"/>
      <c r="H72" s="59"/>
      <c r="I72" s="60"/>
      <c r="J72" s="59"/>
      <c r="K72" s="58">
        <f t="shared" si="3"/>
        <v>0</v>
      </c>
      <c r="L72" s="58">
        <f t="shared" si="2"/>
        <v>0</v>
      </c>
      <c r="M72" s="6"/>
    </row>
    <row r="73" spans="2:13">
      <c r="B73" s="6" t="str">
        <f t="shared" si="0"/>
        <v/>
      </c>
      <c r="C73" s="57"/>
      <c r="D73" s="57"/>
      <c r="E73" s="65"/>
      <c r="F73" s="65"/>
      <c r="G73" s="59"/>
      <c r="H73" s="59"/>
      <c r="I73" s="60"/>
      <c r="J73" s="59"/>
      <c r="K73" s="58">
        <f t="shared" si="3"/>
        <v>0</v>
      </c>
      <c r="L73" s="58">
        <f t="shared" si="2"/>
        <v>0</v>
      </c>
      <c r="M73" s="6"/>
    </row>
    <row r="74" spans="2:13">
      <c r="B74" s="6" t="str">
        <f t="shared" si="0"/>
        <v/>
      </c>
      <c r="C74" s="57"/>
      <c r="D74" s="57"/>
      <c r="E74" s="65"/>
      <c r="F74" s="65"/>
      <c r="G74" s="59"/>
      <c r="H74" s="59"/>
      <c r="I74" s="60"/>
      <c r="J74" s="59"/>
      <c r="K74" s="58">
        <f t="shared" si="3"/>
        <v>0</v>
      </c>
      <c r="L74" s="58">
        <f t="shared" si="2"/>
        <v>0</v>
      </c>
      <c r="M74" s="6"/>
    </row>
    <row r="75" spans="2:13">
      <c r="B75" s="6" t="str">
        <f t="shared" ref="B75:B104" si="4">+C75&amp;E75</f>
        <v/>
      </c>
      <c r="C75" s="57"/>
      <c r="D75" s="57"/>
      <c r="E75" s="65"/>
      <c r="F75" s="65"/>
      <c r="G75" s="59"/>
      <c r="H75" s="59"/>
      <c r="I75" s="60"/>
      <c r="J75" s="59"/>
      <c r="K75" s="58">
        <f t="shared" ref="K75:K104" si="5">+G75+H75+J75</f>
        <v>0</v>
      </c>
      <c r="L75" s="58">
        <f t="shared" ref="L75:L104" si="6">++IF(K75=0,0,K75/1720)</f>
        <v>0</v>
      </c>
      <c r="M75" s="6"/>
    </row>
    <row r="76" spans="2:13">
      <c r="B76" s="6" t="str">
        <f t="shared" si="4"/>
        <v/>
      </c>
      <c r="C76" s="57"/>
      <c r="D76" s="57"/>
      <c r="E76" s="65"/>
      <c r="F76" s="65"/>
      <c r="G76" s="59"/>
      <c r="H76" s="59"/>
      <c r="I76" s="60"/>
      <c r="J76" s="59"/>
      <c r="K76" s="58">
        <f t="shared" si="5"/>
        <v>0</v>
      </c>
      <c r="L76" s="58">
        <f t="shared" si="6"/>
        <v>0</v>
      </c>
      <c r="M76" s="6"/>
    </row>
    <row r="77" spans="2:13">
      <c r="B77" s="6" t="str">
        <f t="shared" si="4"/>
        <v/>
      </c>
      <c r="C77" s="57"/>
      <c r="D77" s="57"/>
      <c r="E77" s="65"/>
      <c r="F77" s="65"/>
      <c r="G77" s="59"/>
      <c r="H77" s="59"/>
      <c r="I77" s="60"/>
      <c r="J77" s="59"/>
      <c r="K77" s="58">
        <f t="shared" si="5"/>
        <v>0</v>
      </c>
      <c r="L77" s="58">
        <f t="shared" si="6"/>
        <v>0</v>
      </c>
      <c r="M77" s="6"/>
    </row>
    <row r="78" spans="2:13">
      <c r="B78" s="6" t="str">
        <f t="shared" si="4"/>
        <v/>
      </c>
      <c r="C78" s="57"/>
      <c r="D78" s="57"/>
      <c r="E78" s="65"/>
      <c r="F78" s="65"/>
      <c r="G78" s="59"/>
      <c r="H78" s="59"/>
      <c r="I78" s="60"/>
      <c r="J78" s="59"/>
      <c r="K78" s="58">
        <f t="shared" si="5"/>
        <v>0</v>
      </c>
      <c r="L78" s="58">
        <f t="shared" si="6"/>
        <v>0</v>
      </c>
      <c r="M78" s="6"/>
    </row>
    <row r="79" spans="2:13">
      <c r="B79" s="6" t="str">
        <f t="shared" si="4"/>
        <v/>
      </c>
      <c r="C79" s="57"/>
      <c r="D79" s="57"/>
      <c r="E79" s="65"/>
      <c r="F79" s="65"/>
      <c r="G79" s="59"/>
      <c r="H79" s="59"/>
      <c r="I79" s="60"/>
      <c r="J79" s="59"/>
      <c r="K79" s="58">
        <f t="shared" si="5"/>
        <v>0</v>
      </c>
      <c r="L79" s="58">
        <f t="shared" si="6"/>
        <v>0</v>
      </c>
      <c r="M79" s="6"/>
    </row>
    <row r="80" spans="2:13">
      <c r="B80" s="6" t="str">
        <f t="shared" si="4"/>
        <v/>
      </c>
      <c r="C80" s="57"/>
      <c r="D80" s="57"/>
      <c r="E80" s="65"/>
      <c r="F80" s="65"/>
      <c r="G80" s="59"/>
      <c r="H80" s="59"/>
      <c r="I80" s="60"/>
      <c r="J80" s="59"/>
      <c r="K80" s="58">
        <f t="shared" si="5"/>
        <v>0</v>
      </c>
      <c r="L80" s="58">
        <f t="shared" si="6"/>
        <v>0</v>
      </c>
      <c r="M80" s="6"/>
    </row>
    <row r="81" spans="2:13">
      <c r="B81" s="6" t="str">
        <f t="shared" si="4"/>
        <v/>
      </c>
      <c r="C81" s="57"/>
      <c r="D81" s="57"/>
      <c r="E81" s="65"/>
      <c r="F81" s="65"/>
      <c r="G81" s="59"/>
      <c r="H81" s="59"/>
      <c r="I81" s="60"/>
      <c r="J81" s="59"/>
      <c r="K81" s="58">
        <f t="shared" si="5"/>
        <v>0</v>
      </c>
      <c r="L81" s="58">
        <f t="shared" si="6"/>
        <v>0</v>
      </c>
      <c r="M81" s="6"/>
    </row>
    <row r="82" spans="2:13">
      <c r="B82" s="6" t="str">
        <f t="shared" si="4"/>
        <v/>
      </c>
      <c r="C82" s="57"/>
      <c r="D82" s="57"/>
      <c r="E82" s="65"/>
      <c r="F82" s="65"/>
      <c r="G82" s="59"/>
      <c r="H82" s="59"/>
      <c r="I82" s="60"/>
      <c r="J82" s="59"/>
      <c r="K82" s="58">
        <f t="shared" si="5"/>
        <v>0</v>
      </c>
      <c r="L82" s="58">
        <f t="shared" si="6"/>
        <v>0</v>
      </c>
      <c r="M82" s="6"/>
    </row>
    <row r="83" spans="2:13">
      <c r="B83" s="6" t="str">
        <f t="shared" si="4"/>
        <v/>
      </c>
      <c r="C83" s="57"/>
      <c r="D83" s="57"/>
      <c r="E83" s="65"/>
      <c r="F83" s="65"/>
      <c r="G83" s="59"/>
      <c r="H83" s="59"/>
      <c r="I83" s="60"/>
      <c r="J83" s="59"/>
      <c r="K83" s="58">
        <f t="shared" si="5"/>
        <v>0</v>
      </c>
      <c r="L83" s="58">
        <f t="shared" si="6"/>
        <v>0</v>
      </c>
      <c r="M83" s="6"/>
    </row>
    <row r="84" spans="2:13">
      <c r="B84" s="6" t="str">
        <f t="shared" si="4"/>
        <v/>
      </c>
      <c r="C84" s="57"/>
      <c r="D84" s="57"/>
      <c r="E84" s="65"/>
      <c r="F84" s="65"/>
      <c r="G84" s="59"/>
      <c r="H84" s="59"/>
      <c r="I84" s="60"/>
      <c r="J84" s="59"/>
      <c r="K84" s="58">
        <f t="shared" si="5"/>
        <v>0</v>
      </c>
      <c r="L84" s="58">
        <f t="shared" si="6"/>
        <v>0</v>
      </c>
      <c r="M84" s="6"/>
    </row>
    <row r="85" spans="2:13">
      <c r="B85" s="6" t="str">
        <f t="shared" si="4"/>
        <v/>
      </c>
      <c r="C85" s="57"/>
      <c r="D85" s="57"/>
      <c r="E85" s="65"/>
      <c r="F85" s="65"/>
      <c r="G85" s="59"/>
      <c r="H85" s="59"/>
      <c r="I85" s="60"/>
      <c r="J85" s="59"/>
      <c r="K85" s="58">
        <f t="shared" si="5"/>
        <v>0</v>
      </c>
      <c r="L85" s="58">
        <f t="shared" si="6"/>
        <v>0</v>
      </c>
      <c r="M85" s="6"/>
    </row>
    <row r="86" spans="2:13">
      <c r="B86" s="6" t="str">
        <f t="shared" si="4"/>
        <v/>
      </c>
      <c r="C86" s="57"/>
      <c r="D86" s="57"/>
      <c r="E86" s="65"/>
      <c r="F86" s="65"/>
      <c r="G86" s="59"/>
      <c r="H86" s="59"/>
      <c r="I86" s="60"/>
      <c r="J86" s="59"/>
      <c r="K86" s="58">
        <f t="shared" si="5"/>
        <v>0</v>
      </c>
      <c r="L86" s="58">
        <f t="shared" si="6"/>
        <v>0</v>
      </c>
      <c r="M86" s="6"/>
    </row>
    <row r="87" spans="2:13">
      <c r="B87" s="6" t="str">
        <f t="shared" si="4"/>
        <v/>
      </c>
      <c r="C87" s="57"/>
      <c r="D87" s="57"/>
      <c r="E87" s="65"/>
      <c r="F87" s="65"/>
      <c r="G87" s="59"/>
      <c r="H87" s="59"/>
      <c r="I87" s="60"/>
      <c r="J87" s="59"/>
      <c r="K87" s="58">
        <f t="shared" si="5"/>
        <v>0</v>
      </c>
      <c r="L87" s="58">
        <f t="shared" si="6"/>
        <v>0</v>
      </c>
      <c r="M87" s="6"/>
    </row>
    <row r="88" spans="2:13">
      <c r="B88" s="6" t="str">
        <f t="shared" si="4"/>
        <v/>
      </c>
      <c r="C88" s="57"/>
      <c r="D88" s="57"/>
      <c r="E88" s="65"/>
      <c r="F88" s="65"/>
      <c r="G88" s="59"/>
      <c r="H88" s="59"/>
      <c r="I88" s="60"/>
      <c r="J88" s="59"/>
      <c r="K88" s="58">
        <f t="shared" si="5"/>
        <v>0</v>
      </c>
      <c r="L88" s="58">
        <f t="shared" si="6"/>
        <v>0</v>
      </c>
      <c r="M88" s="6"/>
    </row>
    <row r="89" spans="2:13">
      <c r="B89" s="6" t="str">
        <f t="shared" si="4"/>
        <v/>
      </c>
      <c r="C89" s="57"/>
      <c r="D89" s="57"/>
      <c r="E89" s="65"/>
      <c r="F89" s="65"/>
      <c r="G89" s="59"/>
      <c r="H89" s="59"/>
      <c r="I89" s="60"/>
      <c r="J89" s="59"/>
      <c r="K89" s="58">
        <f t="shared" si="5"/>
        <v>0</v>
      </c>
      <c r="L89" s="58">
        <f t="shared" si="6"/>
        <v>0</v>
      </c>
      <c r="M89" s="6"/>
    </row>
    <row r="90" spans="2:13">
      <c r="B90" s="6" t="str">
        <f t="shared" si="4"/>
        <v/>
      </c>
      <c r="C90" s="57"/>
      <c r="D90" s="57"/>
      <c r="E90" s="65"/>
      <c r="F90" s="65"/>
      <c r="G90" s="59"/>
      <c r="H90" s="59"/>
      <c r="I90" s="60"/>
      <c r="J90" s="59"/>
      <c r="K90" s="58">
        <f t="shared" si="5"/>
        <v>0</v>
      </c>
      <c r="L90" s="58">
        <f t="shared" si="6"/>
        <v>0</v>
      </c>
      <c r="M90" s="6"/>
    </row>
    <row r="91" spans="2:13">
      <c r="B91" s="6" t="str">
        <f t="shared" si="4"/>
        <v/>
      </c>
      <c r="C91" s="57"/>
      <c r="D91" s="57"/>
      <c r="E91" s="65"/>
      <c r="F91" s="65"/>
      <c r="G91" s="59"/>
      <c r="H91" s="59"/>
      <c r="I91" s="60"/>
      <c r="J91" s="59"/>
      <c r="K91" s="58">
        <f t="shared" si="5"/>
        <v>0</v>
      </c>
      <c r="L91" s="58">
        <f t="shared" si="6"/>
        <v>0</v>
      </c>
      <c r="M91" s="6"/>
    </row>
    <row r="92" spans="2:13">
      <c r="B92" s="6" t="str">
        <f t="shared" si="4"/>
        <v/>
      </c>
      <c r="C92" s="57"/>
      <c r="D92" s="57"/>
      <c r="E92" s="65"/>
      <c r="F92" s="65"/>
      <c r="G92" s="59"/>
      <c r="H92" s="59"/>
      <c r="I92" s="60"/>
      <c r="J92" s="59"/>
      <c r="K92" s="58">
        <f t="shared" si="5"/>
        <v>0</v>
      </c>
      <c r="L92" s="58">
        <f t="shared" si="6"/>
        <v>0</v>
      </c>
      <c r="M92" s="6"/>
    </row>
    <row r="93" spans="2:13">
      <c r="B93" s="6" t="str">
        <f t="shared" si="4"/>
        <v/>
      </c>
      <c r="C93" s="57"/>
      <c r="D93" s="57"/>
      <c r="E93" s="65"/>
      <c r="F93" s="65"/>
      <c r="G93" s="59"/>
      <c r="H93" s="59"/>
      <c r="I93" s="60"/>
      <c r="J93" s="59"/>
      <c r="K93" s="58">
        <f t="shared" si="5"/>
        <v>0</v>
      </c>
      <c r="L93" s="58">
        <f t="shared" si="6"/>
        <v>0</v>
      </c>
      <c r="M93" s="6"/>
    </row>
    <row r="94" spans="2:13">
      <c r="B94" s="6" t="str">
        <f t="shared" si="4"/>
        <v/>
      </c>
      <c r="C94" s="57"/>
      <c r="D94" s="57"/>
      <c r="E94" s="65"/>
      <c r="F94" s="65"/>
      <c r="G94" s="59"/>
      <c r="H94" s="59"/>
      <c r="I94" s="60"/>
      <c r="J94" s="59"/>
      <c r="K94" s="58">
        <f t="shared" si="5"/>
        <v>0</v>
      </c>
      <c r="L94" s="58">
        <f t="shared" si="6"/>
        <v>0</v>
      </c>
      <c r="M94" s="6"/>
    </row>
    <row r="95" spans="2:13">
      <c r="B95" s="6" t="str">
        <f t="shared" si="4"/>
        <v/>
      </c>
      <c r="C95" s="57"/>
      <c r="D95" s="57"/>
      <c r="E95" s="65"/>
      <c r="F95" s="65"/>
      <c r="G95" s="59"/>
      <c r="H95" s="59"/>
      <c r="I95" s="60"/>
      <c r="J95" s="59"/>
      <c r="K95" s="58">
        <f t="shared" si="5"/>
        <v>0</v>
      </c>
      <c r="L95" s="58">
        <f t="shared" si="6"/>
        <v>0</v>
      </c>
      <c r="M95" s="6"/>
    </row>
    <row r="96" spans="2:13">
      <c r="B96" s="6" t="str">
        <f t="shared" si="4"/>
        <v/>
      </c>
      <c r="C96" s="57"/>
      <c r="D96" s="57"/>
      <c r="E96" s="65"/>
      <c r="F96" s="65"/>
      <c r="G96" s="59"/>
      <c r="H96" s="59"/>
      <c r="I96" s="60"/>
      <c r="J96" s="59"/>
      <c r="K96" s="58">
        <f t="shared" si="5"/>
        <v>0</v>
      </c>
      <c r="L96" s="58">
        <f t="shared" si="6"/>
        <v>0</v>
      </c>
      <c r="M96" s="6"/>
    </row>
    <row r="97" spans="2:13">
      <c r="B97" s="6" t="str">
        <f t="shared" si="4"/>
        <v/>
      </c>
      <c r="C97" s="57"/>
      <c r="D97" s="57"/>
      <c r="E97" s="65"/>
      <c r="F97" s="65"/>
      <c r="G97" s="59"/>
      <c r="H97" s="59"/>
      <c r="I97" s="60"/>
      <c r="J97" s="59"/>
      <c r="K97" s="58">
        <f t="shared" si="5"/>
        <v>0</v>
      </c>
      <c r="L97" s="58">
        <f t="shared" si="6"/>
        <v>0</v>
      </c>
      <c r="M97" s="6"/>
    </row>
    <row r="98" spans="2:13">
      <c r="B98" s="6" t="str">
        <f t="shared" si="4"/>
        <v/>
      </c>
      <c r="C98" s="57"/>
      <c r="D98" s="57"/>
      <c r="E98" s="65"/>
      <c r="F98" s="65"/>
      <c r="G98" s="59"/>
      <c r="H98" s="59"/>
      <c r="I98" s="60"/>
      <c r="J98" s="59"/>
      <c r="K98" s="58">
        <f t="shared" si="5"/>
        <v>0</v>
      </c>
      <c r="L98" s="58">
        <f t="shared" si="6"/>
        <v>0</v>
      </c>
      <c r="M98" s="6"/>
    </row>
    <row r="99" spans="2:13">
      <c r="B99" s="6" t="str">
        <f t="shared" si="4"/>
        <v/>
      </c>
      <c r="C99" s="57"/>
      <c r="D99" s="57"/>
      <c r="E99" s="65"/>
      <c r="F99" s="65"/>
      <c r="G99" s="59"/>
      <c r="H99" s="59"/>
      <c r="I99" s="60"/>
      <c r="J99" s="59"/>
      <c r="K99" s="58">
        <f t="shared" si="5"/>
        <v>0</v>
      </c>
      <c r="L99" s="58">
        <f t="shared" si="6"/>
        <v>0</v>
      </c>
      <c r="M99" s="6"/>
    </row>
    <row r="100" spans="2:13">
      <c r="B100" s="6" t="str">
        <f t="shared" si="4"/>
        <v/>
      </c>
      <c r="C100" s="57"/>
      <c r="D100" s="57"/>
      <c r="E100" s="65"/>
      <c r="F100" s="65"/>
      <c r="G100" s="59"/>
      <c r="H100" s="59"/>
      <c r="I100" s="60"/>
      <c r="J100" s="59"/>
      <c r="K100" s="58">
        <f t="shared" si="5"/>
        <v>0</v>
      </c>
      <c r="L100" s="58">
        <f t="shared" si="6"/>
        <v>0</v>
      </c>
      <c r="M100" s="6"/>
    </row>
    <row r="101" spans="2:13">
      <c r="B101" s="6" t="str">
        <f t="shared" si="4"/>
        <v/>
      </c>
      <c r="C101" s="57"/>
      <c r="D101" s="57"/>
      <c r="E101" s="65"/>
      <c r="F101" s="65"/>
      <c r="G101" s="59"/>
      <c r="H101" s="59"/>
      <c r="I101" s="60"/>
      <c r="J101" s="59"/>
      <c r="K101" s="58">
        <f t="shared" si="5"/>
        <v>0</v>
      </c>
      <c r="L101" s="58">
        <f t="shared" si="6"/>
        <v>0</v>
      </c>
      <c r="M101" s="6"/>
    </row>
    <row r="102" spans="2:13">
      <c r="B102" s="6" t="str">
        <f t="shared" si="4"/>
        <v/>
      </c>
      <c r="C102" s="57"/>
      <c r="D102" s="57"/>
      <c r="E102" s="65"/>
      <c r="F102" s="65"/>
      <c r="G102" s="59"/>
      <c r="H102" s="59"/>
      <c r="I102" s="60"/>
      <c r="J102" s="59"/>
      <c r="K102" s="58">
        <f t="shared" si="5"/>
        <v>0</v>
      </c>
      <c r="L102" s="58">
        <f t="shared" si="6"/>
        <v>0</v>
      </c>
      <c r="M102" s="6"/>
    </row>
    <row r="103" spans="2:13">
      <c r="B103" s="6" t="str">
        <f t="shared" si="4"/>
        <v/>
      </c>
      <c r="C103" s="57"/>
      <c r="D103" s="57"/>
      <c r="E103" s="65"/>
      <c r="F103" s="65"/>
      <c r="G103" s="59"/>
      <c r="H103" s="59"/>
      <c r="I103" s="60" t="str">
        <f t="shared" si="1"/>
        <v/>
      </c>
      <c r="J103" s="59"/>
      <c r="K103" s="58">
        <f t="shared" si="5"/>
        <v>0</v>
      </c>
      <c r="L103" s="58">
        <f t="shared" si="6"/>
        <v>0</v>
      </c>
      <c r="M103" s="6"/>
    </row>
    <row r="104" spans="2:13" ht="15" thickBot="1">
      <c r="B104" s="6" t="str">
        <f t="shared" si="4"/>
        <v/>
      </c>
      <c r="C104" s="137"/>
      <c r="D104" s="137"/>
      <c r="E104" s="138"/>
      <c r="F104" s="138"/>
      <c r="G104" s="139"/>
      <c r="H104" s="139"/>
      <c r="I104" s="140" t="str">
        <f t="shared" si="1"/>
        <v/>
      </c>
      <c r="J104" s="141"/>
      <c r="K104" s="58">
        <f t="shared" si="5"/>
        <v>0</v>
      </c>
      <c r="L104" s="58">
        <f t="shared" si="6"/>
        <v>0</v>
      </c>
      <c r="M104" s="6"/>
    </row>
    <row r="105" spans="2:13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2:13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2:13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</sheetData>
  <mergeCells count="1">
    <mergeCell ref="C5:L5"/>
  </mergeCells>
  <conditionalFormatting sqref="B8:B104 M1:M26 B1:L2 B4:L4 B3 B6:L7 B5:C5">
    <cfRule type="containsText" dxfId="2381" priority="53" operator="containsText" text="Preencha">
      <formula>NOT(ISERROR(SEARCH("Preencha",B1)))</formula>
    </cfRule>
    <cfRule type="cellIs" dxfId="2380" priority="54" operator="equal">
      <formula>"Selecione uma opção:"</formula>
    </cfRule>
  </conditionalFormatting>
  <conditionalFormatting sqref="C26:D26 G26:H26">
    <cfRule type="containsText" dxfId="2379" priority="41" operator="containsText" text="Preencha">
      <formula>NOT(ISERROR(SEARCH("Preencha",C26)))</formula>
    </cfRule>
    <cfRule type="cellIs" dxfId="2378" priority="42" operator="equal">
      <formula>"Selecione uma opção:"</formula>
    </cfRule>
  </conditionalFormatting>
  <conditionalFormatting sqref="B105:K107 M27:M107 C27:D104 J104 G27:H104">
    <cfRule type="containsText" dxfId="2377" priority="32" operator="containsText" text="Preencha">
      <formula>NOT(ISERROR(SEARCH("Preencha",B27)))</formula>
    </cfRule>
    <cfRule type="cellIs" dxfId="2376" priority="33" operator="equal">
      <formula>"Selecione uma opção:"</formula>
    </cfRule>
  </conditionalFormatting>
  <conditionalFormatting sqref="L105:L107">
    <cfRule type="containsText" dxfId="2375" priority="14" operator="containsText" text="Preencha">
      <formula>NOT(ISERROR(SEARCH("Preencha",L105)))</formula>
    </cfRule>
    <cfRule type="cellIs" dxfId="2374" priority="15" operator="equal">
      <formula>"Selecione uma opção:"</formula>
    </cfRule>
  </conditionalFormatting>
  <conditionalFormatting sqref="C3:L3">
    <cfRule type="containsText" dxfId="2373" priority="1" operator="containsText" text="Preencha">
      <formula>NOT(ISERROR(SEARCH("Preencha",C3)))</formula>
    </cfRule>
    <cfRule type="cellIs" dxfId="2372" priority="2" operator="equal">
      <formula>"Selecione uma opção:"</formula>
    </cfRule>
  </conditionalFormatting>
  <dataValidations count="3">
    <dataValidation allowBlank="1" showInputMessage="1" sqref="D6:J6" xr:uid="{00000000-0002-0000-0300-000000000000}"/>
    <dataValidation type="list" allowBlank="1" showInputMessage="1" showErrorMessage="1" sqref="E10:E104" xr:uid="{00000000-0002-0000-0300-000001000000}">
      <formula1>#REF!</formula1>
    </dataValidation>
    <dataValidation type="list" allowBlank="1" showInputMessage="1" showErrorMessage="1" sqref="F10:F11" xr:uid="{00000000-0002-0000-0300-000002000000}">
      <formula1>"7,8"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3000000}">
          <x14:formula1>
            <xm:f>OFFSET(Operação!$D$20,0,0,COUNTA(Operação!$D$20:$D$35),1)</xm:f>
          </x14:formula1>
          <xm:sqref>D10:D104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3" tint="0.59999389629810485"/>
  </sheetPr>
  <dimension ref="B1:V606"/>
  <sheetViews>
    <sheetView showGridLines="0" topLeftCell="A283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123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75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ref="Q17:Q37" si="0">+I17*J17</f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08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+SUM(Q40:Q64)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 t="s">
        <v>182</v>
      </c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J283:M283"/>
    <mergeCell ref="J284:M284"/>
    <mergeCell ref="J276:M276"/>
    <mergeCell ref="J277:M277"/>
    <mergeCell ref="J278:M278"/>
    <mergeCell ref="J279:M279"/>
    <mergeCell ref="J280:M280"/>
    <mergeCell ref="J281:M281"/>
    <mergeCell ref="J282:M282"/>
    <mergeCell ref="J274:M274"/>
    <mergeCell ref="J275:M275"/>
    <mergeCell ref="F52:G52"/>
    <mergeCell ref="F53:G53"/>
    <mergeCell ref="F54:G54"/>
    <mergeCell ref="F55:G55"/>
    <mergeCell ref="F56:G56"/>
    <mergeCell ref="F57:G57"/>
    <mergeCell ref="F58:G58"/>
    <mergeCell ref="J265:M265"/>
    <mergeCell ref="J266:M266"/>
    <mergeCell ref="J267:M267"/>
    <mergeCell ref="J268:M268"/>
    <mergeCell ref="J269:M269"/>
    <mergeCell ref="J270:M270"/>
    <mergeCell ref="J271:M271"/>
    <mergeCell ref="J272:M272"/>
    <mergeCell ref="I196:M196"/>
    <mergeCell ref="I197:M197"/>
    <mergeCell ref="J273:M273"/>
    <mergeCell ref="I198:M198"/>
    <mergeCell ref="I189:M189"/>
    <mergeCell ref="I192:M192"/>
    <mergeCell ref="C128:Q128"/>
    <mergeCell ref="J285:M285"/>
    <mergeCell ref="J286:M286"/>
    <mergeCell ref="J287:M287"/>
    <mergeCell ref="J288:M288"/>
    <mergeCell ref="J289:M289"/>
    <mergeCell ref="J290:M290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C208:D208"/>
    <mergeCell ref="C205:Q205"/>
    <mergeCell ref="I208:M208"/>
    <mergeCell ref="I209:M209"/>
    <mergeCell ref="C209:D209"/>
    <mergeCell ref="C210:D210"/>
    <mergeCell ref="C211:D211"/>
    <mergeCell ref="C212:D212"/>
    <mergeCell ref="I195:M195"/>
    <mergeCell ref="C207:D207"/>
    <mergeCell ref="I207:M207"/>
    <mergeCell ref="C195:D195"/>
    <mergeCell ref="C196:D196"/>
    <mergeCell ref="C197:D197"/>
    <mergeCell ref="C198:D198"/>
    <mergeCell ref="C199:D199"/>
    <mergeCell ref="C12:Q12"/>
    <mergeCell ref="C15:E15"/>
    <mergeCell ref="C14:D14"/>
    <mergeCell ref="F41:G41"/>
    <mergeCell ref="F42:G42"/>
    <mergeCell ref="C16:E16"/>
    <mergeCell ref="C17:E17"/>
    <mergeCell ref="C18:E18"/>
    <mergeCell ref="C19:E19"/>
    <mergeCell ref="C20:E20"/>
    <mergeCell ref="C21:E21"/>
    <mergeCell ref="C28:E28"/>
    <mergeCell ref="C29:E29"/>
    <mergeCell ref="C30:E30"/>
    <mergeCell ref="C31:E31"/>
    <mergeCell ref="C32:E32"/>
    <mergeCell ref="F32:G32"/>
    <mergeCell ref="F33:G33"/>
    <mergeCell ref="F34:G34"/>
    <mergeCell ref="F35:G35"/>
    <mergeCell ref="F36:G36"/>
    <mergeCell ref="F37:G37"/>
    <mergeCell ref="F38:G38"/>
    <mergeCell ref="F39:G39"/>
    <mergeCell ref="C133:D133"/>
    <mergeCell ref="C135:D135"/>
    <mergeCell ref="C136:D136"/>
    <mergeCell ref="C137:D137"/>
    <mergeCell ref="C138:D138"/>
    <mergeCell ref="C139:D139"/>
    <mergeCell ref="C134:D134"/>
    <mergeCell ref="C176:D176"/>
    <mergeCell ref="C140:D140"/>
    <mergeCell ref="C170:D170"/>
    <mergeCell ref="C171:D171"/>
    <mergeCell ref="C172:D172"/>
    <mergeCell ref="C173:D173"/>
    <mergeCell ref="C174:D174"/>
    <mergeCell ref="C165:D165"/>
    <mergeCell ref="C166:D166"/>
    <mergeCell ref="C167:D167"/>
    <mergeCell ref="C168:D168"/>
    <mergeCell ref="C169:D169"/>
    <mergeCell ref="F40:G40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C39:D39"/>
    <mergeCell ref="C40:E40"/>
    <mergeCell ref="C41:E41"/>
    <mergeCell ref="C159:D159"/>
    <mergeCell ref="C160:D160"/>
    <mergeCell ref="C161:D161"/>
    <mergeCell ref="C162:D162"/>
    <mergeCell ref="C163:D163"/>
    <mergeCell ref="C164:D164"/>
    <mergeCell ref="C150:D150"/>
    <mergeCell ref="C151:D151"/>
    <mergeCell ref="C152:D152"/>
    <mergeCell ref="C153:D153"/>
    <mergeCell ref="C154:D154"/>
    <mergeCell ref="C155:D155"/>
    <mergeCell ref="C156:D156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34:E34"/>
    <mergeCell ref="C35:E35"/>
    <mergeCell ref="C36:E36"/>
    <mergeCell ref="C37:E37"/>
    <mergeCell ref="C38:E38"/>
    <mergeCell ref="C33:E33"/>
    <mergeCell ref="C22:E22"/>
    <mergeCell ref="C23:E23"/>
    <mergeCell ref="C24:E24"/>
    <mergeCell ref="C25:E25"/>
    <mergeCell ref="C26:E26"/>
    <mergeCell ref="C27:E27"/>
    <mergeCell ref="C46:E46"/>
    <mergeCell ref="C47:E47"/>
    <mergeCell ref="C48:E48"/>
    <mergeCell ref="C49:E49"/>
    <mergeCell ref="C50:E50"/>
    <mergeCell ref="C51:E51"/>
    <mergeCell ref="C42:E42"/>
    <mergeCell ref="C43:E43"/>
    <mergeCell ref="C44:E44"/>
    <mergeCell ref="C45:E45"/>
    <mergeCell ref="C52:E52"/>
    <mergeCell ref="C53:E53"/>
    <mergeCell ref="C54:E54"/>
    <mergeCell ref="C55:E55"/>
    <mergeCell ref="C56:E56"/>
    <mergeCell ref="C57:E57"/>
    <mergeCell ref="C70:Q70"/>
    <mergeCell ref="C88:D88"/>
    <mergeCell ref="C81:D81"/>
    <mergeCell ref="C87:D87"/>
    <mergeCell ref="C72:D72"/>
    <mergeCell ref="C86:D86"/>
    <mergeCell ref="C64:E64"/>
    <mergeCell ref="C58:E58"/>
    <mergeCell ref="C59:E59"/>
    <mergeCell ref="C60:E60"/>
    <mergeCell ref="C61:E61"/>
    <mergeCell ref="C62:E62"/>
    <mergeCell ref="C63:E63"/>
    <mergeCell ref="F61:G61"/>
    <mergeCell ref="F62:G62"/>
    <mergeCell ref="F63:G63"/>
    <mergeCell ref="F59:G59"/>
    <mergeCell ref="F60:G60"/>
    <mergeCell ref="F64:G64"/>
    <mergeCell ref="C73:D73"/>
    <mergeCell ref="C74:D74"/>
    <mergeCell ref="C75:D75"/>
    <mergeCell ref="C76:D76"/>
    <mergeCell ref="C77:D77"/>
    <mergeCell ref="C78:D78"/>
    <mergeCell ref="C95:D95"/>
    <mergeCell ref="C112:D112"/>
    <mergeCell ref="C89:D89"/>
    <mergeCell ref="C90:D90"/>
    <mergeCell ref="C91:D91"/>
    <mergeCell ref="C92:D92"/>
    <mergeCell ref="C93:D93"/>
    <mergeCell ref="C94:D94"/>
    <mergeCell ref="C82:D82"/>
    <mergeCell ref="C83:D83"/>
    <mergeCell ref="C84:D84"/>
    <mergeCell ref="C85:D85"/>
    <mergeCell ref="C79:D79"/>
    <mergeCell ref="C80:D80"/>
    <mergeCell ref="C106:D106"/>
    <mergeCell ref="C104:D104"/>
    <mergeCell ref="C105:D105"/>
    <mergeCell ref="C113:D113"/>
    <mergeCell ref="C100:D100"/>
    <mergeCell ref="C101:D101"/>
    <mergeCell ref="C102:D102"/>
    <mergeCell ref="C103:D103"/>
    <mergeCell ref="C111:D111"/>
    <mergeCell ref="C107:D107"/>
    <mergeCell ref="C96:D96"/>
    <mergeCell ref="C97:D97"/>
    <mergeCell ref="C98:D98"/>
    <mergeCell ref="C99:D99"/>
    <mergeCell ref="C108:D108"/>
    <mergeCell ref="C109:D109"/>
    <mergeCell ref="C110:D110"/>
    <mergeCell ref="C120:D120"/>
    <mergeCell ref="C114:D114"/>
    <mergeCell ref="C115:D115"/>
    <mergeCell ref="C116:D116"/>
    <mergeCell ref="C117:D117"/>
    <mergeCell ref="C121:D121"/>
    <mergeCell ref="C122:D122"/>
    <mergeCell ref="C131:D131"/>
    <mergeCell ref="C132:D132"/>
    <mergeCell ref="C119:D119"/>
    <mergeCell ref="C118:D118"/>
    <mergeCell ref="C130:D130"/>
    <mergeCell ref="C177:D177"/>
    <mergeCell ref="C189:D189"/>
    <mergeCell ref="C190:D190"/>
    <mergeCell ref="C191:D191"/>
    <mergeCell ref="C192:D192"/>
    <mergeCell ref="C187:Q187"/>
    <mergeCell ref="I193:M193"/>
    <mergeCell ref="I194:M194"/>
    <mergeCell ref="C141:D141"/>
    <mergeCell ref="C175:D175"/>
    <mergeCell ref="C157:D157"/>
    <mergeCell ref="C158:D158"/>
    <mergeCell ref="C178:D178"/>
    <mergeCell ref="C179:D179"/>
    <mergeCell ref="C180:D180"/>
    <mergeCell ref="C181:D181"/>
    <mergeCell ref="I190:M190"/>
    <mergeCell ref="I191:M191"/>
    <mergeCell ref="C193:D193"/>
    <mergeCell ref="C194:D194"/>
    <mergeCell ref="C213:D213"/>
    <mergeCell ref="I210:M210"/>
    <mergeCell ref="I211:M211"/>
    <mergeCell ref="I212:M212"/>
    <mergeCell ref="I213:M213"/>
    <mergeCell ref="I214:M214"/>
    <mergeCell ref="I215:M215"/>
    <mergeCell ref="I216:M216"/>
    <mergeCell ref="I217:M217"/>
    <mergeCell ref="C214:D214"/>
    <mergeCell ref="C215:D215"/>
    <mergeCell ref="C216:D216"/>
    <mergeCell ref="C217:D217"/>
    <mergeCell ref="C218:D218"/>
    <mergeCell ref="C219:D219"/>
    <mergeCell ref="I218:M218"/>
    <mergeCell ref="I219:M219"/>
    <mergeCell ref="I220:M220"/>
    <mergeCell ref="I221:M221"/>
    <mergeCell ref="I222:M222"/>
    <mergeCell ref="I223:M223"/>
    <mergeCell ref="I224:M224"/>
    <mergeCell ref="I225:M225"/>
    <mergeCell ref="C220:D22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26:D226"/>
    <mergeCell ref="C227:D227"/>
    <mergeCell ref="C233:Q233"/>
    <mergeCell ref="I226:M226"/>
    <mergeCell ref="I227:M227"/>
    <mergeCell ref="C235:D235"/>
    <mergeCell ref="I235:M235"/>
    <mergeCell ref="I236:M236"/>
    <mergeCell ref="I237:M237"/>
    <mergeCell ref="I238:M238"/>
    <mergeCell ref="C242:D242"/>
    <mergeCell ref="C243:D243"/>
    <mergeCell ref="C244:D244"/>
    <mergeCell ref="C239:D239"/>
    <mergeCell ref="C240:D240"/>
    <mergeCell ref="C241:D241"/>
    <mergeCell ref="I239:M239"/>
    <mergeCell ref="I240:M240"/>
    <mergeCell ref="I241:M241"/>
    <mergeCell ref="I242:M242"/>
    <mergeCell ref="I243:M243"/>
    <mergeCell ref="I244:M244"/>
    <mergeCell ref="C248:D248"/>
    <mergeCell ref="C249:D249"/>
    <mergeCell ref="C250:D250"/>
    <mergeCell ref="C245:D245"/>
    <mergeCell ref="C246:D246"/>
    <mergeCell ref="C247:D247"/>
    <mergeCell ref="I245:M245"/>
    <mergeCell ref="I246:M246"/>
    <mergeCell ref="I247:M247"/>
    <mergeCell ref="I248:M248"/>
    <mergeCell ref="I249:M249"/>
    <mergeCell ref="I250:M250"/>
    <mergeCell ref="C254:D254"/>
    <mergeCell ref="C255:D255"/>
    <mergeCell ref="C261:Q261"/>
    <mergeCell ref="C251:D251"/>
    <mergeCell ref="C252:D252"/>
    <mergeCell ref="C253:D253"/>
    <mergeCell ref="I251:M251"/>
    <mergeCell ref="I252:M252"/>
    <mergeCell ref="I253:M253"/>
    <mergeCell ref="I254:M254"/>
    <mergeCell ref="I255:M255"/>
    <mergeCell ref="C289:D289"/>
    <mergeCell ref="C294:D294"/>
    <mergeCell ref="C295:D295"/>
    <mergeCell ref="C292:D292"/>
    <mergeCell ref="C293:D293"/>
    <mergeCell ref="J294:M294"/>
    <mergeCell ref="J295:M295"/>
    <mergeCell ref="C263:D263"/>
    <mergeCell ref="C266:D266"/>
    <mergeCell ref="C267:D267"/>
    <mergeCell ref="C264:D264"/>
    <mergeCell ref="C265:D265"/>
    <mergeCell ref="C286:D286"/>
    <mergeCell ref="C287:D287"/>
    <mergeCell ref="C285:D285"/>
    <mergeCell ref="C290:D290"/>
    <mergeCell ref="C268:D268"/>
    <mergeCell ref="C269:D269"/>
    <mergeCell ref="J291:M291"/>
    <mergeCell ref="J292:M292"/>
    <mergeCell ref="J293:M293"/>
    <mergeCell ref="C284:D284"/>
    <mergeCell ref="J263:M263"/>
    <mergeCell ref="J264:M264"/>
    <mergeCell ref="C298:D298"/>
    <mergeCell ref="C299:D299"/>
    <mergeCell ref="C296:D296"/>
    <mergeCell ref="C297:D297"/>
    <mergeCell ref="J296:M296"/>
    <mergeCell ref="J297:M297"/>
    <mergeCell ref="J298:M298"/>
    <mergeCell ref="J299:M299"/>
    <mergeCell ref="C270:D270"/>
    <mergeCell ref="C271:D271"/>
    <mergeCell ref="C274:D274"/>
    <mergeCell ref="C275:D275"/>
    <mergeCell ref="C272:D272"/>
    <mergeCell ref="C273:D273"/>
    <mergeCell ref="C278:D278"/>
    <mergeCell ref="C279:D279"/>
    <mergeCell ref="C276:D276"/>
    <mergeCell ref="C277:D277"/>
    <mergeCell ref="C282:D282"/>
    <mergeCell ref="C283:D283"/>
    <mergeCell ref="C280:D280"/>
    <mergeCell ref="C281:D281"/>
    <mergeCell ref="C291:D291"/>
    <mergeCell ref="C288:D288"/>
  </mergeCells>
  <conditionalFormatting sqref="B1:R2 B9:B10 B12:C12 B301:R606 C10:Q10 B73:B122 C74:C122 E74:H122 S2:U2 R9:U10 B11:U11 B13:U13 R12:U12 R14:R64 S301:V382 S131:U180 B15:E38 V9:V66 B14 E14 B190:B199 R190:R199 R73 B131:B181 R131:R181 B209:B227 V262:V263 B201:V201 B257:V257 V131:V183 B200:R200 U200:V200 B182:U183 B65:U66 K74:R122 B40:E64 B39">
    <cfRule type="containsText" dxfId="2371" priority="320" operator="containsText" text="Preencha">
      <formula>NOT(ISERROR(SEARCH("Preencha",B1)))</formula>
    </cfRule>
    <cfRule type="cellIs" dxfId="2370" priority="321" operator="equal">
      <formula>"Selecione uma opção:"</formula>
    </cfRule>
  </conditionalFormatting>
  <conditionalFormatting sqref="C9:Q9">
    <cfRule type="containsText" dxfId="2369" priority="318" operator="containsText" text="Preencha">
      <formula>NOT(ISERROR(SEARCH("Preencha",C9)))</formula>
    </cfRule>
    <cfRule type="cellIs" dxfId="2368" priority="319" operator="equal">
      <formula>"Selecione uma opção:"</formula>
    </cfRule>
  </conditionalFormatting>
  <conditionalFormatting sqref="B3 R3:U3 B4:U8">
    <cfRule type="containsText" dxfId="2367" priority="316" operator="containsText" text="Preencha">
      <formula>NOT(ISERROR(SEARCH("Preencha",B3)))</formula>
    </cfRule>
    <cfRule type="cellIs" dxfId="2366" priority="317" operator="equal">
      <formula>"Selecione uma opção:"</formula>
    </cfRule>
  </conditionalFormatting>
  <conditionalFormatting sqref="C3:Q3">
    <cfRule type="containsText" dxfId="2365" priority="314" operator="containsText" text="Preencha">
      <formula>NOT(ISERROR(SEARCH("Preencha",C3)))</formula>
    </cfRule>
    <cfRule type="cellIs" dxfId="2364" priority="315" operator="equal">
      <formula>"Selecione uma opção:"</formula>
    </cfRule>
  </conditionalFormatting>
  <conditionalFormatting sqref="F15 I15 C15">
    <cfRule type="containsText" dxfId="2363" priority="312" operator="containsText" text="Preencha">
      <formula>NOT(ISERROR(SEARCH("Preencha",C15)))</formula>
    </cfRule>
    <cfRule type="cellIs" dxfId="2362" priority="313" operator="equal">
      <formula>"Selecione uma opção:"</formula>
    </cfRule>
  </conditionalFormatting>
  <conditionalFormatting sqref="I16:I38 C16:C38 C40:C64 I40:I64">
    <cfRule type="containsText" dxfId="2361" priority="302" operator="containsText" text="Preencha">
      <formula>NOT(ISERROR(SEARCH("Preencha",C16)))</formula>
    </cfRule>
    <cfRule type="cellIs" dxfId="2360" priority="303" operator="equal">
      <formula>"Selecione uma opção:"</formula>
    </cfRule>
  </conditionalFormatting>
  <conditionalFormatting sqref="B130 B125 B129:R129 R130 R125:U125 R127:U128 B127:B128">
    <cfRule type="containsText" dxfId="2359" priority="306" operator="containsText" text="Preencha">
      <formula>NOT(ISERROR(SEARCH("Preencha",B125)))</formula>
    </cfRule>
    <cfRule type="cellIs" dxfId="2358" priority="307" operator="equal">
      <formula>"Selecione uma opção:"</formula>
    </cfRule>
  </conditionalFormatting>
  <conditionalFormatting sqref="I122 B123:U124">
    <cfRule type="containsText" dxfId="2357" priority="300" operator="containsText" text="Preencha">
      <formula>NOT(ISERROR(SEARCH("Preencha",B122)))</formula>
    </cfRule>
    <cfRule type="cellIs" dxfId="2356" priority="301" operator="equal">
      <formula>"Selecione uma opção:"</formula>
    </cfRule>
  </conditionalFormatting>
  <conditionalFormatting sqref="C125:Q125">
    <cfRule type="containsText" dxfId="2355" priority="304" operator="containsText" text="Preencha">
      <formula>NOT(ISERROR(SEARCH("Preencha",C125)))</formula>
    </cfRule>
    <cfRule type="cellIs" dxfId="2354" priority="305" operator="equal">
      <formula>"Selecione uma opção:"</formula>
    </cfRule>
  </conditionalFormatting>
  <conditionalFormatting sqref="C67:Q67">
    <cfRule type="containsText" dxfId="2353" priority="296" operator="containsText" text="Preencha">
      <formula>NOT(ISERROR(SEARCH("Preencha",C67)))</formula>
    </cfRule>
    <cfRule type="cellIs" dxfId="2352" priority="297" operator="equal">
      <formula>"Selecione uma opção:"</formula>
    </cfRule>
  </conditionalFormatting>
  <conditionalFormatting sqref="B67 B71:R71 B70 R72 B72 R67:U67 B68:U68 R70:U70">
    <cfRule type="containsText" dxfId="2351" priority="298" operator="containsText" text="Preencha">
      <formula>NOT(ISERROR(SEARCH("Preencha",B67)))</formula>
    </cfRule>
    <cfRule type="cellIs" dxfId="2350" priority="299" operator="equal">
      <formula>"Selecione uma opção:"</formula>
    </cfRule>
  </conditionalFormatting>
  <conditionalFormatting sqref="B188:R188 R189 B189 B184 R184:U184 R186:U187 B186:B187">
    <cfRule type="containsText" dxfId="2349" priority="292" operator="containsText" text="Preencha">
      <formula>NOT(ISERROR(SEARCH("Preencha",B184)))</formula>
    </cfRule>
    <cfRule type="cellIs" dxfId="2348" priority="293" operator="equal">
      <formula>"Selecione uma opção:"</formula>
    </cfRule>
  </conditionalFormatting>
  <conditionalFormatting sqref="C184:Q184">
    <cfRule type="containsText" dxfId="2347" priority="290" operator="containsText" text="Preencha">
      <formula>NOT(ISERROR(SEARCH("Preencha",C184)))</formula>
    </cfRule>
    <cfRule type="cellIs" dxfId="2346" priority="291" operator="equal">
      <formula>"Selecione uma opção:"</formula>
    </cfRule>
  </conditionalFormatting>
  <conditionalFormatting sqref="C202:Q202">
    <cfRule type="containsText" dxfId="2345" priority="280" operator="containsText" text="Preencha">
      <formula>NOT(ISERROR(SEARCH("Preencha",C202)))</formula>
    </cfRule>
    <cfRule type="cellIs" dxfId="2344" priority="281" operator="equal">
      <formula>"Selecione uma opção:"</formula>
    </cfRule>
  </conditionalFormatting>
  <conditionalFormatting sqref="B208">
    <cfRule type="containsText" dxfId="2343" priority="286" operator="containsText" text="Preencha">
      <formula>NOT(ISERROR(SEARCH("Preencha",B208)))</formula>
    </cfRule>
    <cfRule type="cellIs" dxfId="2342" priority="287" operator="equal">
      <formula>"Selecione uma opção:"</formula>
    </cfRule>
  </conditionalFormatting>
  <conditionalFormatting sqref="N227:R227 R208:R226 B228:U229">
    <cfRule type="containsText" dxfId="2341" priority="284" operator="containsText" text="Preencha">
      <formula>NOT(ISERROR(SEARCH("Preencha",B208)))</formula>
    </cfRule>
    <cfRule type="cellIs" dxfId="2340" priority="285" operator="equal">
      <formula>"Selecione uma opção:"</formula>
    </cfRule>
  </conditionalFormatting>
  <conditionalFormatting sqref="B206:R206 B202 R207 B207 B204:B205 R202:V202 R204:V205">
    <cfRule type="containsText" dxfId="2339" priority="282" operator="containsText" text="Preencha">
      <formula>NOT(ISERROR(SEARCH("Preencha",B202)))</formula>
    </cfRule>
    <cfRule type="cellIs" dxfId="2338" priority="283" operator="equal">
      <formula>"Selecione uma opção:"</formula>
    </cfRule>
  </conditionalFormatting>
  <conditionalFormatting sqref="G227">
    <cfRule type="containsText" dxfId="2337" priority="274" operator="containsText" text="Preencha">
      <formula>NOT(ISERROR(SEARCH("Preencha",G227)))</formula>
    </cfRule>
    <cfRule type="cellIs" dxfId="2336" priority="275" operator="equal">
      <formula>"Selecione uma opção:"</formula>
    </cfRule>
  </conditionalFormatting>
  <conditionalFormatting sqref="B237:B255">
    <cfRule type="containsText" dxfId="2335" priority="272" operator="containsText" text="Preencha">
      <formula>NOT(ISERROR(SEARCH("Preencha",B237)))</formula>
    </cfRule>
    <cfRule type="cellIs" dxfId="2334" priority="273" operator="equal">
      <formula>"Selecione uma opção:"</formula>
    </cfRule>
  </conditionalFormatting>
  <conditionalFormatting sqref="C230:Q230">
    <cfRule type="containsText" dxfId="2333" priority="264" operator="containsText" text="Preencha">
      <formula>NOT(ISERROR(SEARCH("Preencha",C230)))</formula>
    </cfRule>
    <cfRule type="cellIs" dxfId="2332" priority="265" operator="equal">
      <formula>"Selecione uma opção:"</formula>
    </cfRule>
  </conditionalFormatting>
  <conditionalFormatting sqref="B236">
    <cfRule type="containsText" dxfId="2331" priority="270" operator="containsText" text="Preencha">
      <formula>NOT(ISERROR(SEARCH("Preencha",B236)))</formula>
    </cfRule>
    <cfRule type="cellIs" dxfId="2330" priority="271" operator="equal">
      <formula>"Selecione uma opção:"</formula>
    </cfRule>
  </conditionalFormatting>
  <conditionalFormatting sqref="B256 R236:R256 U256:V256">
    <cfRule type="containsText" dxfId="2329" priority="268" operator="containsText" text="Preencha">
      <formula>NOT(ISERROR(SEARCH("Preencha",B236)))</formula>
    </cfRule>
    <cfRule type="cellIs" dxfId="2328" priority="269" operator="equal">
      <formula>"Selecione uma opção:"</formula>
    </cfRule>
  </conditionalFormatting>
  <conditionalFormatting sqref="B234:R234 B230 R235 B235 R230:U230 R232:U233 B232:B233">
    <cfRule type="containsText" dxfId="2327" priority="266" operator="containsText" text="Preencha">
      <formula>NOT(ISERROR(SEARCH("Preencha",B230)))</formula>
    </cfRule>
    <cfRule type="cellIs" dxfId="2326" priority="267" operator="equal">
      <formula>"Selecione uma opção:"</formula>
    </cfRule>
  </conditionalFormatting>
  <conditionalFormatting sqref="V230 V232:V235">
    <cfRule type="containsText" dxfId="2325" priority="210" operator="containsText" text="Preencha">
      <formula>NOT(ISERROR(SEARCH("Preencha",V230)))</formula>
    </cfRule>
    <cfRule type="cellIs" dxfId="2324" priority="211" operator="equal">
      <formula>"Selecione uma opção:"</formula>
    </cfRule>
  </conditionalFormatting>
  <conditionalFormatting sqref="B69 R69:U69">
    <cfRule type="containsText" dxfId="2323" priority="232" operator="containsText" text="Preencha">
      <formula>NOT(ISERROR(SEARCH("Preencha",B69)))</formula>
    </cfRule>
    <cfRule type="cellIs" dxfId="2322" priority="233" operator="equal">
      <formula>"Selecione uma opção:"</formula>
    </cfRule>
  </conditionalFormatting>
  <conditionalFormatting sqref="I74:I121">
    <cfRule type="containsText" dxfId="2321" priority="230" operator="containsText" text="Preencha">
      <formula>NOT(ISERROR(SEARCH("Preencha",I74)))</formula>
    </cfRule>
    <cfRule type="cellIs" dxfId="2320" priority="231" operator="equal">
      <formula>"Selecione uma opção:"</formula>
    </cfRule>
  </conditionalFormatting>
  <conditionalFormatting sqref="B265:B299">
    <cfRule type="containsText" dxfId="2319" priority="256" operator="containsText" text="Preencha">
      <formula>NOT(ISERROR(SEARCH("Preencha",B265)))</formula>
    </cfRule>
    <cfRule type="cellIs" dxfId="2318" priority="257" operator="equal">
      <formula>"Selecione uma opção:"</formula>
    </cfRule>
  </conditionalFormatting>
  <conditionalFormatting sqref="C258:Q258">
    <cfRule type="containsText" dxfId="2317" priority="248" operator="containsText" text="Preencha">
      <formula>NOT(ISERROR(SEARCH("Preencha",C258)))</formula>
    </cfRule>
    <cfRule type="cellIs" dxfId="2316" priority="249" operator="equal">
      <formula>"Selecione uma opção:"</formula>
    </cfRule>
  </conditionalFormatting>
  <conditionalFormatting sqref="B264">
    <cfRule type="containsText" dxfId="2315" priority="254" operator="containsText" text="Preencha">
      <formula>NOT(ISERROR(SEARCH("Preencha",B264)))</formula>
    </cfRule>
    <cfRule type="cellIs" dxfId="2314" priority="255" operator="equal">
      <formula>"Selecione uma opção:"</formula>
    </cfRule>
  </conditionalFormatting>
  <conditionalFormatting sqref="B300:I300 R264:R300 U300:V300">
    <cfRule type="containsText" dxfId="2313" priority="252" operator="containsText" text="Preencha">
      <formula>NOT(ISERROR(SEARCH("Preencha",B264)))</formula>
    </cfRule>
    <cfRule type="cellIs" dxfId="2312" priority="253" operator="equal">
      <formula>"Selecione uma opção:"</formula>
    </cfRule>
  </conditionalFormatting>
  <conditionalFormatting sqref="B262:R262 B258 R263 B263 R258:V258 R260:V261 B260:B261">
    <cfRule type="containsText" dxfId="2311" priority="250" operator="containsText" text="Preencha">
      <formula>NOT(ISERROR(SEARCH("Preencha",B258)))</formula>
    </cfRule>
    <cfRule type="cellIs" dxfId="2310" priority="251" operator="equal">
      <formula>"Selecione uma opção:"</formula>
    </cfRule>
  </conditionalFormatting>
  <conditionalFormatting sqref="V208:V229">
    <cfRule type="containsText" dxfId="2309" priority="216" operator="containsText" text="Preencha">
      <formula>NOT(ISERROR(SEARCH("Preencha",V208)))</formula>
    </cfRule>
    <cfRule type="cellIs" dxfId="2308" priority="217" operator="equal">
      <formula>"Selecione uma opção:"</formula>
    </cfRule>
  </conditionalFormatting>
  <conditionalFormatting sqref="V236:V255">
    <cfRule type="containsText" dxfId="2307" priority="212" operator="containsText" text="Preencha">
      <formula>NOT(ISERROR(SEARCH("Preencha",V236)))</formula>
    </cfRule>
    <cfRule type="cellIs" dxfId="2306" priority="213" operator="equal">
      <formula>"Selecione uma opção:"</formula>
    </cfRule>
  </conditionalFormatting>
  <conditionalFormatting sqref="V1:V2 V190:V199 V383:V606 V73:V122">
    <cfRule type="containsText" dxfId="2305" priority="228" operator="containsText" text="Preencha">
      <formula>NOT(ISERROR(SEARCH("Preencha",V1)))</formula>
    </cfRule>
    <cfRule type="cellIs" dxfId="2304" priority="229" operator="equal">
      <formula>"Selecione uma opção:"</formula>
    </cfRule>
  </conditionalFormatting>
  <conditionalFormatting sqref="V3:V8">
    <cfRule type="containsText" dxfId="2303" priority="226" operator="containsText" text="Preencha">
      <formula>NOT(ISERROR(SEARCH("Preencha",V3)))</formula>
    </cfRule>
    <cfRule type="cellIs" dxfId="2302" priority="227" operator="equal">
      <formula>"Selecione uma opção:"</formula>
    </cfRule>
  </conditionalFormatting>
  <conditionalFormatting sqref="V125 V127:V130">
    <cfRule type="containsText" dxfId="2301" priority="224" operator="containsText" text="Preencha">
      <formula>NOT(ISERROR(SEARCH("Preencha",V125)))</formula>
    </cfRule>
    <cfRule type="cellIs" dxfId="2300" priority="225" operator="equal">
      <formula>"Selecione uma opção:"</formula>
    </cfRule>
  </conditionalFormatting>
  <conditionalFormatting sqref="V123:V124">
    <cfRule type="containsText" dxfId="2299" priority="222" operator="containsText" text="Preencha">
      <formula>NOT(ISERROR(SEARCH("Preencha",V123)))</formula>
    </cfRule>
    <cfRule type="cellIs" dxfId="2298" priority="223" operator="equal">
      <formula>"Selecione uma opção:"</formula>
    </cfRule>
  </conditionalFormatting>
  <conditionalFormatting sqref="V67:V68 V70:V72">
    <cfRule type="containsText" dxfId="2297" priority="220" operator="containsText" text="Preencha">
      <formula>NOT(ISERROR(SEARCH("Preencha",V67)))</formula>
    </cfRule>
    <cfRule type="cellIs" dxfId="2296" priority="221" operator="equal">
      <formula>"Selecione uma opção:"</formula>
    </cfRule>
  </conditionalFormatting>
  <conditionalFormatting sqref="V184 V186:V189">
    <cfRule type="containsText" dxfId="2295" priority="218" operator="containsText" text="Preencha">
      <formula>NOT(ISERROR(SEARCH("Preencha",V184)))</formula>
    </cfRule>
    <cfRule type="cellIs" dxfId="2294" priority="219" operator="equal">
      <formula>"Selecione uma opção:"</formula>
    </cfRule>
  </conditionalFormatting>
  <conditionalFormatting sqref="V206:V207">
    <cfRule type="containsText" dxfId="2293" priority="214" operator="containsText" text="Preencha">
      <formula>NOT(ISERROR(SEARCH("Preencha",V206)))</formula>
    </cfRule>
    <cfRule type="cellIs" dxfId="2292" priority="215" operator="equal">
      <formula>"Selecione uma opção:"</formula>
    </cfRule>
  </conditionalFormatting>
  <conditionalFormatting sqref="V264:V299">
    <cfRule type="containsText" dxfId="2291" priority="208" operator="containsText" text="Preencha">
      <formula>NOT(ISERROR(SEARCH("Preencha",V264)))</formula>
    </cfRule>
    <cfRule type="cellIs" dxfId="2290" priority="209" operator="equal">
      <formula>"Selecione uma opção:"</formula>
    </cfRule>
  </conditionalFormatting>
  <conditionalFormatting sqref="V69">
    <cfRule type="containsText" dxfId="2289" priority="204" operator="containsText" text="Preencha">
      <formula>NOT(ISERROR(SEARCH("Preencha",V69)))</formula>
    </cfRule>
    <cfRule type="cellIs" dxfId="2288" priority="205" operator="equal">
      <formula>"Selecione uma opção:"</formula>
    </cfRule>
  </conditionalFormatting>
  <conditionalFormatting sqref="S73:S122">
    <cfRule type="containsText" dxfId="2287" priority="202" operator="containsText" text="Preencha">
      <formula>NOT(ISERROR(SEARCH("Preencha",S73)))</formula>
    </cfRule>
    <cfRule type="cellIs" dxfId="2286" priority="203" operator="equal">
      <formula>"Selecione uma opção:"</formula>
    </cfRule>
  </conditionalFormatting>
  <conditionalFormatting sqref="U73:U122">
    <cfRule type="containsText" dxfId="2285" priority="200" operator="containsText" text="Preencha">
      <formula>NOT(ISERROR(SEARCH("Preencha",U73)))</formula>
    </cfRule>
    <cfRule type="cellIs" dxfId="2284" priority="201" operator="equal">
      <formula>"Selecione uma opção:"</formula>
    </cfRule>
  </conditionalFormatting>
  <conditionalFormatting sqref="T73:T122">
    <cfRule type="containsText" dxfId="2283" priority="198" operator="containsText" text="Preencha">
      <formula>NOT(ISERROR(SEARCH("Preencha",T73)))</formula>
    </cfRule>
    <cfRule type="cellIs" dxfId="2282" priority="199" operator="equal">
      <formula>"Selecione uma opção:"</formula>
    </cfRule>
  </conditionalFormatting>
  <conditionalFormatting sqref="S15:S64">
    <cfRule type="containsText" dxfId="2281" priority="196" operator="containsText" text="Preencha">
      <formula>NOT(ISERROR(SEARCH("Preencha",S15)))</formula>
    </cfRule>
    <cfRule type="cellIs" dxfId="2280" priority="197" operator="equal">
      <formula>"Selecione uma opção:"</formula>
    </cfRule>
  </conditionalFormatting>
  <conditionalFormatting sqref="U15:U64">
    <cfRule type="containsText" dxfId="2279" priority="194" operator="containsText" text="Preencha">
      <formula>NOT(ISERROR(SEARCH("Preencha",U15)))</formula>
    </cfRule>
    <cfRule type="cellIs" dxfId="2278" priority="195" operator="equal">
      <formula>"Selecione uma opção:"</formula>
    </cfRule>
  </conditionalFormatting>
  <conditionalFormatting sqref="T15:T64">
    <cfRule type="containsText" dxfId="2277" priority="192" operator="containsText" text="Preencha">
      <formula>NOT(ISERROR(SEARCH("Preencha",T15)))</formula>
    </cfRule>
    <cfRule type="cellIs" dxfId="2276" priority="193" operator="equal">
      <formula>"Selecione uma opção:"</formula>
    </cfRule>
  </conditionalFormatting>
  <conditionalFormatting sqref="S190:S199">
    <cfRule type="containsText" dxfId="2275" priority="184" operator="containsText" text="Preencha">
      <formula>NOT(ISERROR(SEARCH("Preencha",S190)))</formula>
    </cfRule>
    <cfRule type="cellIs" dxfId="2274" priority="185" operator="equal">
      <formula>"Selecione uma opção:"</formula>
    </cfRule>
  </conditionalFormatting>
  <conditionalFormatting sqref="U190:U199">
    <cfRule type="containsText" dxfId="2273" priority="182" operator="containsText" text="Preencha">
      <formula>NOT(ISERROR(SEARCH("Preencha",U190)))</formula>
    </cfRule>
    <cfRule type="cellIs" dxfId="2272" priority="183" operator="equal">
      <formula>"Selecione uma opção:"</formula>
    </cfRule>
  </conditionalFormatting>
  <conditionalFormatting sqref="T190:T199">
    <cfRule type="containsText" dxfId="2271" priority="180" operator="containsText" text="Preencha">
      <formula>NOT(ISERROR(SEARCH("Preencha",T190)))</formula>
    </cfRule>
    <cfRule type="cellIs" dxfId="2270" priority="181" operator="equal">
      <formula>"Selecione uma opção:"</formula>
    </cfRule>
  </conditionalFormatting>
  <conditionalFormatting sqref="S208:S227">
    <cfRule type="containsText" dxfId="2269" priority="178" operator="containsText" text="Preencha">
      <formula>NOT(ISERROR(SEARCH("Preencha",S208)))</formula>
    </cfRule>
    <cfRule type="cellIs" dxfId="2268" priority="179" operator="equal">
      <formula>"Selecione uma opção:"</formula>
    </cfRule>
  </conditionalFormatting>
  <conditionalFormatting sqref="U208:U227">
    <cfRule type="containsText" dxfId="2267" priority="176" operator="containsText" text="Preencha">
      <formula>NOT(ISERROR(SEARCH("Preencha",U208)))</formula>
    </cfRule>
    <cfRule type="cellIs" dxfId="2266" priority="177" operator="equal">
      <formula>"Selecione uma opção:"</formula>
    </cfRule>
  </conditionalFormatting>
  <conditionalFormatting sqref="T208:T227">
    <cfRule type="containsText" dxfId="2265" priority="174" operator="containsText" text="Preencha">
      <formula>NOT(ISERROR(SEARCH("Preencha",T208)))</formula>
    </cfRule>
    <cfRule type="cellIs" dxfId="2264" priority="175" operator="equal">
      <formula>"Selecione uma opção:"</formula>
    </cfRule>
  </conditionalFormatting>
  <conditionalFormatting sqref="S236:S255">
    <cfRule type="containsText" dxfId="2263" priority="172" operator="containsText" text="Preencha">
      <formula>NOT(ISERROR(SEARCH("Preencha",S236)))</formula>
    </cfRule>
    <cfRule type="cellIs" dxfId="2262" priority="173" operator="equal">
      <formula>"Selecione uma opção:"</formula>
    </cfRule>
  </conditionalFormatting>
  <conditionalFormatting sqref="U236:U255">
    <cfRule type="containsText" dxfId="2261" priority="170" operator="containsText" text="Preencha">
      <formula>NOT(ISERROR(SEARCH("Preencha",U236)))</formula>
    </cfRule>
    <cfRule type="cellIs" dxfId="2260" priority="171" operator="equal">
      <formula>"Selecione uma opção:"</formula>
    </cfRule>
  </conditionalFormatting>
  <conditionalFormatting sqref="T236:T255">
    <cfRule type="containsText" dxfId="2259" priority="168" operator="containsText" text="Preencha">
      <formula>NOT(ISERROR(SEARCH("Preencha",T236)))</formula>
    </cfRule>
    <cfRule type="cellIs" dxfId="2258" priority="169" operator="equal">
      <formula>"Selecione uma opção:"</formula>
    </cfRule>
  </conditionalFormatting>
  <conditionalFormatting sqref="S264:S299">
    <cfRule type="containsText" dxfId="2257" priority="166" operator="containsText" text="Preencha">
      <formula>NOT(ISERROR(SEARCH("Preencha",S264)))</formula>
    </cfRule>
    <cfRule type="cellIs" dxfId="2256" priority="167" operator="equal">
      <formula>"Selecione uma opção:"</formula>
    </cfRule>
  </conditionalFormatting>
  <conditionalFormatting sqref="U264:U299">
    <cfRule type="containsText" dxfId="2255" priority="164" operator="containsText" text="Preencha">
      <formula>NOT(ISERROR(SEARCH("Preencha",U264)))</formula>
    </cfRule>
    <cfRule type="cellIs" dxfId="2254" priority="165" operator="equal">
      <formula>"Selecione uma opção:"</formula>
    </cfRule>
  </conditionalFormatting>
  <conditionalFormatting sqref="T264:T299">
    <cfRule type="containsText" dxfId="2253" priority="162" operator="containsText" text="Preencha">
      <formula>NOT(ISERROR(SEARCH("Preencha",T264)))</formula>
    </cfRule>
    <cfRule type="cellIs" dxfId="2252" priority="163" operator="equal">
      <formula>"Selecione uma opção:"</formula>
    </cfRule>
  </conditionalFormatting>
  <conditionalFormatting sqref="C70 C69:Q69">
    <cfRule type="containsText" dxfId="2251" priority="160" operator="containsText" text="Preencha">
      <formula>NOT(ISERROR(SEARCH("Preencha",C69)))</formula>
    </cfRule>
    <cfRule type="cellIs" dxfId="2250" priority="161" operator="equal">
      <formula>"Selecione uma opção:"</formula>
    </cfRule>
  </conditionalFormatting>
  <conditionalFormatting sqref="C128 C127:Q127">
    <cfRule type="containsText" dxfId="2249" priority="158" operator="containsText" text="Preencha">
      <formula>NOT(ISERROR(SEARCH("Preencha",C127)))</formula>
    </cfRule>
    <cfRule type="cellIs" dxfId="2248" priority="159" operator="equal">
      <formula>"Selecione uma opção:"</formula>
    </cfRule>
  </conditionalFormatting>
  <conditionalFormatting sqref="C187 C186:Q186">
    <cfRule type="containsText" dxfId="2247" priority="156" operator="containsText" text="Preencha">
      <formula>NOT(ISERROR(SEARCH("Preencha",C186)))</formula>
    </cfRule>
    <cfRule type="cellIs" dxfId="2246" priority="157" operator="equal">
      <formula>"Selecione uma opção:"</formula>
    </cfRule>
  </conditionalFormatting>
  <conditionalFormatting sqref="C204:Q204">
    <cfRule type="containsText" dxfId="2245" priority="154" operator="containsText" text="Preencha">
      <formula>NOT(ISERROR(SEARCH("Preencha",C204)))</formula>
    </cfRule>
    <cfRule type="cellIs" dxfId="2244" priority="155" operator="equal">
      <formula>"Selecione uma opção:"</formula>
    </cfRule>
  </conditionalFormatting>
  <conditionalFormatting sqref="C233 C232:Q232">
    <cfRule type="containsText" dxfId="2243" priority="152" operator="containsText" text="Preencha">
      <formula>NOT(ISERROR(SEARCH("Preencha",C232)))</formula>
    </cfRule>
    <cfRule type="cellIs" dxfId="2242" priority="153" operator="equal">
      <formula>"Selecione uma opção:"</formula>
    </cfRule>
  </conditionalFormatting>
  <conditionalFormatting sqref="C261 C260:Q260">
    <cfRule type="containsText" dxfId="2241" priority="150" operator="containsText" text="Preencha">
      <formula>NOT(ISERROR(SEARCH("Preencha",C260)))</formula>
    </cfRule>
    <cfRule type="cellIs" dxfId="2240" priority="151" operator="equal">
      <formula>"Selecione uma opção:"</formula>
    </cfRule>
  </conditionalFormatting>
  <conditionalFormatting sqref="I191:I199">
    <cfRule type="containsText" dxfId="2239" priority="144" operator="containsText" text="Preencha">
      <formula>NOT(ISERROR(SEARCH("Preencha",I191)))</formula>
    </cfRule>
    <cfRule type="cellIs" dxfId="2238" priority="145" operator="equal">
      <formula>"Selecione uma opção:"</formula>
    </cfRule>
  </conditionalFormatting>
  <conditionalFormatting sqref="C131 E131:Q131">
    <cfRule type="containsText" dxfId="2237" priority="134" operator="containsText" text="Preencha">
      <formula>NOT(ISERROR(SEARCH("Preencha",C131)))</formula>
    </cfRule>
    <cfRule type="cellIs" dxfId="2236" priority="135" operator="equal">
      <formula>"Selecione uma opção:"</formula>
    </cfRule>
  </conditionalFormatting>
  <conditionalFormatting sqref="E190 G190:H190 C191:C199 E191:H199 K199:Q199 N190:Q198">
    <cfRule type="containsText" dxfId="2235" priority="148" operator="containsText" text="Preencha">
      <formula>NOT(ISERROR(SEARCH("Preencha",C190)))</formula>
    </cfRule>
    <cfRule type="cellIs" dxfId="2234" priority="149" operator="equal">
      <formula>"Selecione uma opção:"</formula>
    </cfRule>
  </conditionalFormatting>
  <conditionalFormatting sqref="C190 I190">
    <cfRule type="containsText" dxfId="2233" priority="146" operator="containsText" text="Preencha">
      <formula>NOT(ISERROR(SEARCH("Preencha",C190)))</formula>
    </cfRule>
    <cfRule type="cellIs" dxfId="2232" priority="147" operator="equal">
      <formula>"Selecione uma opção:"</formula>
    </cfRule>
  </conditionalFormatting>
  <conditionalFormatting sqref="C73 E73:Q73">
    <cfRule type="containsText" dxfId="2231" priority="142" operator="containsText" text="Preencha">
      <formula>NOT(ISERROR(SEARCH("Preencha",C73)))</formula>
    </cfRule>
    <cfRule type="cellIs" dxfId="2230" priority="143" operator="equal">
      <formula>"Selecione uma opção:"</formula>
    </cfRule>
  </conditionalFormatting>
  <conditionalFormatting sqref="G216:H226 N216:Q226 C216:C227">
    <cfRule type="containsText" dxfId="2229" priority="124" operator="containsText" text="Preencha">
      <formula>NOT(ISERROR(SEARCH("Preencha",C216)))</formula>
    </cfRule>
    <cfRule type="cellIs" dxfId="2228" priority="125" operator="equal">
      <formula>"Selecione uma opção:"</formula>
    </cfRule>
  </conditionalFormatting>
  <conditionalFormatting sqref="I216:I226">
    <cfRule type="containsText" dxfId="2227" priority="122" operator="containsText" text="Preencha">
      <formula>NOT(ISERROR(SEARCH("Preencha",I216)))</formula>
    </cfRule>
    <cfRule type="cellIs" dxfId="2226" priority="123" operator="equal">
      <formula>"Selecione uma opção:"</formula>
    </cfRule>
  </conditionalFormatting>
  <conditionalFormatting sqref="C256:Q256 N255:Q255">
    <cfRule type="containsText" dxfId="2225" priority="120" operator="containsText" text="Preencha">
      <formula>NOT(ISERROR(SEARCH("Preencha",C255)))</formula>
    </cfRule>
    <cfRule type="cellIs" dxfId="2224" priority="121" operator="equal">
      <formula>"Selecione uma opção:"</formula>
    </cfRule>
  </conditionalFormatting>
  <conditionalFormatting sqref="I209:I215">
    <cfRule type="containsText" dxfId="2223" priority="128" operator="containsText" text="Preencha">
      <formula>NOT(ISERROR(SEARCH("Preencha",I209)))</formula>
    </cfRule>
    <cfRule type="cellIs" dxfId="2222" priority="129" operator="equal">
      <formula>"Selecione uma opção:"</formula>
    </cfRule>
  </conditionalFormatting>
  <conditionalFormatting sqref="E208 G208:H208 C209:C215 E209:H210 N208:Q215 G211:H215 E211:F227">
    <cfRule type="containsText" dxfId="2221" priority="132" operator="containsText" text="Preencha">
      <formula>NOT(ISERROR(SEARCH("Preencha",C208)))</formula>
    </cfRule>
    <cfRule type="cellIs" dxfId="2220" priority="133" operator="equal">
      <formula>"Selecione uma opção:"</formula>
    </cfRule>
  </conditionalFormatting>
  <conditionalFormatting sqref="C208 I208">
    <cfRule type="containsText" dxfId="2219" priority="130" operator="containsText" text="Preencha">
      <formula>NOT(ISERROR(SEARCH("Preencha",C208)))</formula>
    </cfRule>
    <cfRule type="cellIs" dxfId="2218" priority="131" operator="equal">
      <formula>"Selecione uma opção:"</formula>
    </cfRule>
  </conditionalFormatting>
  <conditionalFormatting sqref="C205">
    <cfRule type="containsText" dxfId="2217" priority="126" operator="containsText" text="Preencha">
      <formula>NOT(ISERROR(SEARCH("Preencha",C205)))</formula>
    </cfRule>
    <cfRule type="cellIs" dxfId="2216" priority="127" operator="equal">
      <formula>"Selecione uma opção:"</formula>
    </cfRule>
  </conditionalFormatting>
  <conditionalFormatting sqref="G255">
    <cfRule type="containsText" dxfId="2215" priority="118" operator="containsText" text="Preencha">
      <formula>NOT(ISERROR(SEARCH("Preencha",G255)))</formula>
    </cfRule>
    <cfRule type="cellIs" dxfId="2214" priority="119" operator="equal">
      <formula>"Selecione uma opção:"</formula>
    </cfRule>
  </conditionalFormatting>
  <conditionalFormatting sqref="I237:I243">
    <cfRule type="containsText" dxfId="2213" priority="112" operator="containsText" text="Preencha">
      <formula>NOT(ISERROR(SEARCH("Preencha",I237)))</formula>
    </cfRule>
    <cfRule type="cellIs" dxfId="2212" priority="113" operator="equal">
      <formula>"Selecione uma opção:"</formula>
    </cfRule>
  </conditionalFormatting>
  <conditionalFormatting sqref="E236 G236:H236 C237:C243 E237:H238 N236:Q243 G239:H243 E239:F255">
    <cfRule type="containsText" dxfId="2211" priority="116" operator="containsText" text="Preencha">
      <formula>NOT(ISERROR(SEARCH("Preencha",C236)))</formula>
    </cfRule>
    <cfRule type="cellIs" dxfId="2210" priority="117" operator="equal">
      <formula>"Selecione uma opção:"</formula>
    </cfRule>
  </conditionalFormatting>
  <conditionalFormatting sqref="C236 I236">
    <cfRule type="containsText" dxfId="2209" priority="114" operator="containsText" text="Preencha">
      <formula>NOT(ISERROR(SEARCH("Preencha",C236)))</formula>
    </cfRule>
    <cfRule type="cellIs" dxfId="2208" priority="115" operator="equal">
      <formula>"Selecione uma opção:"</formula>
    </cfRule>
  </conditionalFormatting>
  <conditionalFormatting sqref="I244:I254">
    <cfRule type="containsText" dxfId="2207" priority="108" operator="containsText" text="Preencha">
      <formula>NOT(ISERROR(SEARCH("Preencha",I244)))</formula>
    </cfRule>
    <cfRule type="cellIs" dxfId="2206" priority="109" operator="equal">
      <formula>"Selecione uma opção:"</formula>
    </cfRule>
  </conditionalFormatting>
  <conditionalFormatting sqref="G244:H254 N244:Q254 C244:C255">
    <cfRule type="containsText" dxfId="2205" priority="110" operator="containsText" text="Preencha">
      <formula>NOT(ISERROR(SEARCH("Preencha",C244)))</formula>
    </cfRule>
    <cfRule type="cellIs" dxfId="2204" priority="111" operator="equal">
      <formula>"Selecione uma opção:"</formula>
    </cfRule>
  </conditionalFormatting>
  <conditionalFormatting sqref="I264">
    <cfRule type="containsText" dxfId="2203" priority="80" operator="containsText" text="Preencha">
      <formula>NOT(ISERROR(SEARCH("Preencha",I264)))</formula>
    </cfRule>
    <cfRule type="cellIs" dxfId="2202" priority="81" operator="equal">
      <formula>"Selecione uma opção:"</formula>
    </cfRule>
  </conditionalFormatting>
  <conditionalFormatting sqref="N272:Q282">
    <cfRule type="containsText" dxfId="2201" priority="96" operator="containsText" text="Preencha">
      <formula>NOT(ISERROR(SEARCH("Preencha",N272)))</formula>
    </cfRule>
    <cfRule type="cellIs" dxfId="2200" priority="97" operator="equal">
      <formula>"Selecione uma opção:"</formula>
    </cfRule>
  </conditionalFormatting>
  <conditionalFormatting sqref="N264:Q271 C265:C299">
    <cfRule type="containsText" dxfId="2199" priority="102" operator="containsText" text="Preencha">
      <formula>NOT(ISERROR(SEARCH("Preencha",C264)))</formula>
    </cfRule>
    <cfRule type="cellIs" dxfId="2198" priority="103" operator="equal">
      <formula>"Selecione uma opção:"</formula>
    </cfRule>
  </conditionalFormatting>
  <conditionalFormatting sqref="C264">
    <cfRule type="containsText" dxfId="2197" priority="100" operator="containsText" text="Preencha">
      <formula>NOT(ISERROR(SEARCH("Preencha",C264)))</formula>
    </cfRule>
    <cfRule type="cellIs" dxfId="2196" priority="101" operator="equal">
      <formula>"Selecione uma opção:"</formula>
    </cfRule>
  </conditionalFormatting>
  <conditionalFormatting sqref="N283:Q299">
    <cfRule type="containsText" dxfId="2195" priority="86" operator="containsText" text="Preencha">
      <formula>NOT(ISERROR(SEARCH("Preencha",N283)))</formula>
    </cfRule>
    <cfRule type="cellIs" dxfId="2194" priority="87" operator="equal">
      <formula>"Selecione uma opção:"</formula>
    </cfRule>
  </conditionalFormatting>
  <conditionalFormatting sqref="I265:I299">
    <cfRule type="containsText" dxfId="2193" priority="78" operator="containsText" text="Preencha">
      <formula>NOT(ISERROR(SEARCH("Preencha",I265)))</formula>
    </cfRule>
    <cfRule type="cellIs" dxfId="2192" priority="79" operator="equal">
      <formula>"Selecione uma opção:"</formula>
    </cfRule>
  </conditionalFormatting>
  <conditionalFormatting sqref="J300:Q300">
    <cfRule type="containsText" dxfId="2191" priority="64" operator="containsText" text="Preencha">
      <formula>NOT(ISERROR(SEARCH("Preencha",J300)))</formula>
    </cfRule>
    <cfRule type="cellIs" dxfId="2190" priority="65" operator="equal">
      <formula>"Selecione uma opção:"</formula>
    </cfRule>
  </conditionalFormatting>
  <conditionalFormatting sqref="F16:F38 F40:F64">
    <cfRule type="containsText" dxfId="2189" priority="62" operator="containsText" text="Preencha">
      <formula>NOT(ISERROR(SEARCH("Preencha",F16)))</formula>
    </cfRule>
    <cfRule type="cellIs" dxfId="2188" priority="63" operator="equal">
      <formula>"Selecione uma opção:"</formula>
    </cfRule>
  </conditionalFormatting>
  <conditionalFormatting sqref="B126:U126">
    <cfRule type="containsText" dxfId="2187" priority="60" operator="containsText" text="Preencha">
      <formula>NOT(ISERROR(SEARCH("Preencha",B126)))</formula>
    </cfRule>
    <cfRule type="cellIs" dxfId="2186" priority="61" operator="equal">
      <formula>"Selecione uma opção:"</formula>
    </cfRule>
  </conditionalFormatting>
  <conditionalFormatting sqref="V126">
    <cfRule type="containsText" dxfId="2185" priority="58" operator="containsText" text="Preencha">
      <formula>NOT(ISERROR(SEARCH("Preencha",V126)))</formula>
    </cfRule>
    <cfRule type="cellIs" dxfId="2184" priority="59" operator="equal">
      <formula>"Selecione uma opção:"</formula>
    </cfRule>
  </conditionalFormatting>
  <conditionalFormatting sqref="B185:U185">
    <cfRule type="containsText" dxfId="2183" priority="56" operator="containsText" text="Preencha">
      <formula>NOT(ISERROR(SEARCH("Preencha",B185)))</formula>
    </cfRule>
    <cfRule type="cellIs" dxfId="2182" priority="57" operator="equal">
      <formula>"Selecione uma opção:"</formula>
    </cfRule>
  </conditionalFormatting>
  <conditionalFormatting sqref="V185">
    <cfRule type="containsText" dxfId="2181" priority="54" operator="containsText" text="Preencha">
      <formula>NOT(ISERROR(SEARCH("Preencha",V185)))</formula>
    </cfRule>
    <cfRule type="cellIs" dxfId="2180" priority="55" operator="equal">
      <formula>"Selecione uma opção:"</formula>
    </cfRule>
  </conditionalFormatting>
  <conditionalFormatting sqref="B203:V203">
    <cfRule type="containsText" dxfId="2179" priority="52" operator="containsText" text="Preencha">
      <formula>NOT(ISERROR(SEARCH("Preencha",B203)))</formula>
    </cfRule>
    <cfRule type="cellIs" dxfId="2178" priority="53" operator="equal">
      <formula>"Selecione uma opção:"</formula>
    </cfRule>
  </conditionalFormatting>
  <conditionalFormatting sqref="B231:V231">
    <cfRule type="containsText" dxfId="2177" priority="48" operator="containsText" text="Preencha">
      <formula>NOT(ISERROR(SEARCH("Preencha",B231)))</formula>
    </cfRule>
    <cfRule type="cellIs" dxfId="2176" priority="49" operator="equal">
      <formula>"Selecione uma opção:"</formula>
    </cfRule>
  </conditionalFormatting>
  <conditionalFormatting sqref="B259:V259">
    <cfRule type="containsText" dxfId="2175" priority="46" operator="containsText" text="Preencha">
      <formula>NOT(ISERROR(SEARCH("Preencha",B259)))</formula>
    </cfRule>
    <cfRule type="cellIs" dxfId="2174" priority="47" operator="equal">
      <formula>"Selecione uma opção:"</formula>
    </cfRule>
  </conditionalFormatting>
  <conditionalFormatting sqref="C132:C181 E132:H181 K132:P181">
    <cfRule type="containsText" dxfId="2173" priority="41" operator="containsText" text="Preencha">
      <formula>NOT(ISERROR(SEARCH("Preencha",C132)))</formula>
    </cfRule>
    <cfRule type="cellIs" dxfId="2172" priority="42" operator="equal">
      <formula>"Selecione uma opção:"</formula>
    </cfRule>
  </conditionalFormatting>
  <conditionalFormatting sqref="I181">
    <cfRule type="containsText" dxfId="2171" priority="39" operator="containsText" text="Preencha">
      <formula>NOT(ISERROR(SEARCH("Preencha",I181)))</formula>
    </cfRule>
    <cfRule type="cellIs" dxfId="2170" priority="40" operator="equal">
      <formula>"Selecione uma opção:"</formula>
    </cfRule>
  </conditionalFormatting>
  <conditionalFormatting sqref="I132:I180">
    <cfRule type="containsText" dxfId="2169" priority="37" operator="containsText" text="Preencha">
      <formula>NOT(ISERROR(SEARCH("Preencha",I132)))</formula>
    </cfRule>
    <cfRule type="cellIs" dxfId="2168" priority="38" operator="equal">
      <formula>"Selecione uma opção:"</formula>
    </cfRule>
  </conditionalFormatting>
  <conditionalFormatting sqref="S300:T300">
    <cfRule type="containsText" dxfId="2167" priority="25" operator="containsText" text="Preencha">
      <formula>NOT(ISERROR(SEARCH("Preencha",S300)))</formula>
    </cfRule>
    <cfRule type="cellIs" dxfId="2166" priority="26" operator="equal">
      <formula>"Selecione uma opção:"</formula>
    </cfRule>
  </conditionalFormatting>
  <conditionalFormatting sqref="S256:T256">
    <cfRule type="containsText" dxfId="2165" priority="23" operator="containsText" text="Preencha">
      <formula>NOT(ISERROR(SEARCH("Preencha",S256)))</formula>
    </cfRule>
    <cfRule type="cellIs" dxfId="2164" priority="24" operator="equal">
      <formula>"Selecione uma opção:"</formula>
    </cfRule>
  </conditionalFormatting>
  <conditionalFormatting sqref="S200:T200">
    <cfRule type="containsText" dxfId="2163" priority="17" operator="containsText" text="Preencha">
      <formula>NOT(ISERROR(SEARCH("Preencha",S200)))</formula>
    </cfRule>
    <cfRule type="cellIs" dxfId="2162" priority="18" operator="equal">
      <formula>"Selecione uma opção:"</formula>
    </cfRule>
  </conditionalFormatting>
  <conditionalFormatting sqref="D5">
    <cfRule type="cellIs" dxfId="2161" priority="16" operator="equal">
      <formula>0</formula>
    </cfRule>
  </conditionalFormatting>
  <conditionalFormatting sqref="J15">
    <cfRule type="containsText" dxfId="2160" priority="14" operator="containsText" text="Preencha">
      <formula>NOT(ISERROR(SEARCH("Preencha",J15)))</formula>
    </cfRule>
    <cfRule type="cellIs" dxfId="2159" priority="15" operator="equal">
      <formula>"Selecione uma opção:"</formula>
    </cfRule>
  </conditionalFormatting>
  <conditionalFormatting sqref="J16:J37 J40:J64">
    <cfRule type="containsText" dxfId="2158" priority="12" operator="containsText" text="Preencha">
      <formula>NOT(ISERROR(SEARCH("Preencha",J16)))</formula>
    </cfRule>
    <cfRule type="cellIs" dxfId="2157" priority="13" operator="equal">
      <formula>"Selecione uma opção:"</formula>
    </cfRule>
  </conditionalFormatting>
  <conditionalFormatting sqref="J40:J64 J15:J37">
    <cfRule type="cellIs" dxfId="2156" priority="11" operator="equal">
      <formula>0</formula>
    </cfRule>
  </conditionalFormatting>
  <conditionalFormatting sqref="Q132:Q181">
    <cfRule type="containsText" dxfId="2155" priority="9" operator="containsText" text="Preencha">
      <formula>NOT(ISERROR(SEARCH("Preencha",Q132)))</formula>
    </cfRule>
    <cfRule type="cellIs" dxfId="2154" priority="10" operator="equal">
      <formula>"Selecione uma opção:"</formula>
    </cfRule>
  </conditionalFormatting>
  <conditionalFormatting sqref="E39">
    <cfRule type="containsText" dxfId="2153" priority="7" operator="containsText" text="Preencha">
      <formula>NOT(ISERROR(SEARCH("Preencha",E39)))</formula>
    </cfRule>
    <cfRule type="cellIs" dxfId="2152" priority="8" operator="equal">
      <formula>"Selecione uma opção:"</formula>
    </cfRule>
  </conditionalFormatting>
  <conditionalFormatting sqref="J38:Q38">
    <cfRule type="containsText" dxfId="2151" priority="5" operator="containsText" text="Preencha">
      <formula>NOT(ISERROR(SEARCH("Preencha",J38)))</formula>
    </cfRule>
    <cfRule type="cellIs" dxfId="2150" priority="6" operator="equal">
      <formula>"Selecione uma opção:"</formula>
    </cfRule>
  </conditionalFormatting>
  <conditionalFormatting sqref="J15">
    <cfRule type="containsText" dxfId="2149" priority="3" operator="containsText" text="Preencha">
      <formula>NOT(ISERROR(SEARCH("Preencha",J15)))</formula>
    </cfRule>
    <cfRule type="cellIs" dxfId="2148" priority="4" operator="equal">
      <formula>"Selecione uma opção:"</formula>
    </cfRule>
  </conditionalFormatting>
  <conditionalFormatting sqref="J15">
    <cfRule type="containsText" dxfId="2147" priority="1" operator="containsText" text="Preencha">
      <formula>NOT(ISERROR(SEARCH("Preencha",J15)))</formula>
    </cfRule>
    <cfRule type="cellIs" dxfId="2146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E2650F3-1B59-48F2-B543-773290713505}">
      <formula1>0</formula1>
      <formula2>1000</formula2>
    </dataValidation>
    <dataValidation type="list" allowBlank="1" showInputMessage="1" showErrorMessage="1" sqref="H40:H64" xr:uid="{212EAA9B-C8C2-4A0F-9E59-9878C58601E5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2E92206-4516-4867-B1E0-CEEA7D2556C7}">
          <x14:formula1>
            <xm:f>OFFSET(Operação!$D$20,0,0,COUNTA(Operação!$D$20:$D$35),1)</xm:f>
          </x14:formula1>
          <xm:sqref>C264:D299 C74:D122 C132:D181 C190:D199 C208:D227 C236:D255 C15:E38 C40:E64</xm:sqref>
        </x14:dataValidation>
        <x14:dataValidation type="list" allowBlank="1" showInputMessage="1" showErrorMessage="1" xr:uid="{6DBD9278-FC10-4B6B-B057-544999671919}">
          <x14:formula1>
            <xm:f>OFFSET('Calculo Taxa RH'!$C$10,0,0,COUNTA('Calculo Taxa RH'!$C$10:$C$104),1)</xm:f>
          </x14:formula1>
          <xm:sqref>I264:I299 F15:G15</xm:sqref>
        </x14:dataValidation>
        <x14:dataValidation type="list" allowBlank="1" showInputMessage="1" showErrorMessage="1" xr:uid="{C78D00D8-D3C7-4DE7-8046-73AD2CECFBF3}">
          <x14:formula1>
            <xm:f>OFFSET('Calculo Taxa RH'!$C$10,0,0,COUNTA('Calculo Taxa RH'!$C$10:$C$108),1)</xm:f>
          </x14:formula1>
          <xm:sqref>F16:G38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 tint="0.59999389629810485"/>
  </sheetPr>
  <dimension ref="B1:V606"/>
  <sheetViews>
    <sheetView showGridLines="0" topLeftCell="A284" zoomScale="85" zoomScaleNormal="85" workbookViewId="0">
      <selection activeCell="I54" sqref="I54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75" customHeight="1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ht="15.75" customHeight="1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 t="s">
        <v>189</v>
      </c>
      <c r="K74" s="112"/>
      <c r="L74" s="114"/>
      <c r="M74" s="115"/>
      <c r="N74" s="115"/>
      <c r="O74" s="116"/>
      <c r="P74" s="112"/>
      <c r="Q74" s="112">
        <v>100</v>
      </c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 t="s">
        <v>190</v>
      </c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100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C74:C122 E74:H122 S2:U2 R9:U10 B11:U11 B13:U13 R12:U12 R14:R64 S301:V382 S131:U180 V9:V66 E14 R73 R131:R181 B209:B227 V262:V263 B257 V131:V183 B190:B201 U200:V200 B131:B183 B65:U66 R182:U183 R190:R200 R257:V257 R201:V201 K74:R122 B38:E38 B39:B64 B14:B37">
    <cfRule type="containsText" dxfId="2145" priority="345" operator="containsText" text="Preencha">
      <formula>NOT(ISERROR(SEARCH("Preencha",B1)))</formula>
    </cfRule>
    <cfRule type="cellIs" dxfId="2144" priority="346" operator="equal">
      <formula>"Selecione uma opção:"</formula>
    </cfRule>
  </conditionalFormatting>
  <conditionalFormatting sqref="C9:Q9">
    <cfRule type="containsText" dxfId="2143" priority="343" operator="containsText" text="Preencha">
      <formula>NOT(ISERROR(SEARCH("Preencha",C9)))</formula>
    </cfRule>
    <cfRule type="cellIs" dxfId="2142" priority="344" operator="equal">
      <formula>"Selecione uma opção:"</formula>
    </cfRule>
  </conditionalFormatting>
  <conditionalFormatting sqref="B3 R3:U3 B4:U8">
    <cfRule type="containsText" dxfId="2141" priority="341" operator="containsText" text="Preencha">
      <formula>NOT(ISERROR(SEARCH("Preencha",B3)))</formula>
    </cfRule>
    <cfRule type="cellIs" dxfId="2140" priority="342" operator="equal">
      <formula>"Selecione uma opção:"</formula>
    </cfRule>
  </conditionalFormatting>
  <conditionalFormatting sqref="C3:Q3">
    <cfRule type="containsText" dxfId="2139" priority="339" operator="containsText" text="Preencha">
      <formula>NOT(ISERROR(SEARCH("Preencha",C3)))</formula>
    </cfRule>
    <cfRule type="cellIs" dxfId="2138" priority="340" operator="equal">
      <formula>"Selecione uma opção:"</formula>
    </cfRule>
  </conditionalFormatting>
  <conditionalFormatting sqref="C38 I38">
    <cfRule type="containsText" dxfId="2137" priority="331" operator="containsText" text="Preencha">
      <formula>NOT(ISERROR(SEARCH("Preencha",C38)))</formula>
    </cfRule>
    <cfRule type="cellIs" dxfId="2136" priority="332" operator="equal">
      <formula>"Selecione uma opção:"</formula>
    </cfRule>
  </conditionalFormatting>
  <conditionalFormatting sqref="B130 B125 B129:R129 R130 R125:U125 R127:U128 B127:B128">
    <cfRule type="containsText" dxfId="2135" priority="335" operator="containsText" text="Preencha">
      <formula>NOT(ISERROR(SEARCH("Preencha",B125)))</formula>
    </cfRule>
    <cfRule type="cellIs" dxfId="2134" priority="336" operator="equal">
      <formula>"Selecione uma opção:"</formula>
    </cfRule>
  </conditionalFormatting>
  <conditionalFormatting sqref="I122 B123:U124">
    <cfRule type="containsText" dxfId="2133" priority="329" operator="containsText" text="Preencha">
      <formula>NOT(ISERROR(SEARCH("Preencha",B122)))</formula>
    </cfRule>
    <cfRule type="cellIs" dxfId="2132" priority="330" operator="equal">
      <formula>"Selecione uma opção:"</formula>
    </cfRule>
  </conditionalFormatting>
  <conditionalFormatting sqref="C125:Q125">
    <cfRule type="containsText" dxfId="2131" priority="333" operator="containsText" text="Preencha">
      <formula>NOT(ISERROR(SEARCH("Preencha",C125)))</formula>
    </cfRule>
    <cfRule type="cellIs" dxfId="2130" priority="334" operator="equal">
      <formula>"Selecione uma opção:"</formula>
    </cfRule>
  </conditionalFormatting>
  <conditionalFormatting sqref="C67:Q67">
    <cfRule type="containsText" dxfId="2129" priority="325" operator="containsText" text="Preencha">
      <formula>NOT(ISERROR(SEARCH("Preencha",C67)))</formula>
    </cfRule>
    <cfRule type="cellIs" dxfId="2128" priority="326" operator="equal">
      <formula>"Selecione uma opção:"</formula>
    </cfRule>
  </conditionalFormatting>
  <conditionalFormatting sqref="B67 B71:R71 B70 R72 B72 R67:U67 B68:U68 R70:U70">
    <cfRule type="containsText" dxfId="2127" priority="327" operator="containsText" text="Preencha">
      <formula>NOT(ISERROR(SEARCH("Preencha",B67)))</formula>
    </cfRule>
    <cfRule type="cellIs" dxfId="2126" priority="328" operator="equal">
      <formula>"Selecione uma opção:"</formula>
    </cfRule>
  </conditionalFormatting>
  <conditionalFormatting sqref="B184 R184:U184 R186:U187 B186:B189 R188:R189">
    <cfRule type="containsText" dxfId="2125" priority="323" operator="containsText" text="Preencha">
      <formula>NOT(ISERROR(SEARCH("Preencha",B184)))</formula>
    </cfRule>
    <cfRule type="cellIs" dxfId="2124" priority="324" operator="equal">
      <formula>"Selecione uma opção:"</formula>
    </cfRule>
  </conditionalFormatting>
  <conditionalFormatting sqref="B208">
    <cfRule type="containsText" dxfId="2123" priority="319" operator="containsText" text="Preencha">
      <formula>NOT(ISERROR(SEARCH("Preencha",B208)))</formula>
    </cfRule>
    <cfRule type="cellIs" dxfId="2122" priority="320" operator="equal">
      <formula>"Selecione uma opção:"</formula>
    </cfRule>
  </conditionalFormatting>
  <conditionalFormatting sqref="R208:R227 B228:B229 R228:U229">
    <cfRule type="containsText" dxfId="2121" priority="317" operator="containsText" text="Preencha">
      <formula>NOT(ISERROR(SEARCH("Preencha",B208)))</formula>
    </cfRule>
    <cfRule type="cellIs" dxfId="2120" priority="318" operator="equal">
      <formula>"Selecione uma opção:"</formula>
    </cfRule>
  </conditionalFormatting>
  <conditionalFormatting sqref="B202 B204:B207 R202:V202 R204:V205 R206:R207">
    <cfRule type="containsText" dxfId="2119" priority="315" operator="containsText" text="Preencha">
      <formula>NOT(ISERROR(SEARCH("Preencha",B202)))</formula>
    </cfRule>
    <cfRule type="cellIs" dxfId="2118" priority="316" operator="equal">
      <formula>"Selecione uma opção:"</formula>
    </cfRule>
  </conditionalFormatting>
  <conditionalFormatting sqref="B237:B255">
    <cfRule type="containsText" dxfId="2117" priority="309" operator="containsText" text="Preencha">
      <formula>NOT(ISERROR(SEARCH("Preencha",B237)))</formula>
    </cfRule>
    <cfRule type="cellIs" dxfId="2116" priority="310" operator="equal">
      <formula>"Selecione uma opção:"</formula>
    </cfRule>
  </conditionalFormatting>
  <conditionalFormatting sqref="B236">
    <cfRule type="containsText" dxfId="2115" priority="307" operator="containsText" text="Preencha">
      <formula>NOT(ISERROR(SEARCH("Preencha",B236)))</formula>
    </cfRule>
    <cfRule type="cellIs" dxfId="2114" priority="308" operator="equal">
      <formula>"Selecione uma opção:"</formula>
    </cfRule>
  </conditionalFormatting>
  <conditionalFormatting sqref="B256 R236:R256 U256:V256">
    <cfRule type="containsText" dxfId="2113" priority="305" operator="containsText" text="Preencha">
      <formula>NOT(ISERROR(SEARCH("Preencha",B236)))</formula>
    </cfRule>
    <cfRule type="cellIs" dxfId="2112" priority="306" operator="equal">
      <formula>"Selecione uma opção:"</formula>
    </cfRule>
  </conditionalFormatting>
  <conditionalFormatting sqref="B230 R230:U230 R232:U233 B232:B235 R234:R235">
    <cfRule type="containsText" dxfId="2111" priority="303" operator="containsText" text="Preencha">
      <formula>NOT(ISERROR(SEARCH("Preencha",B230)))</formula>
    </cfRule>
    <cfRule type="cellIs" dxfId="2110" priority="304" operator="equal">
      <formula>"Selecione uma opção:"</formula>
    </cfRule>
  </conditionalFormatting>
  <conditionalFormatting sqref="V230 V232:V235">
    <cfRule type="containsText" dxfId="2109" priority="267" operator="containsText" text="Preencha">
      <formula>NOT(ISERROR(SEARCH("Preencha",V230)))</formula>
    </cfRule>
    <cfRule type="cellIs" dxfId="2108" priority="268" operator="equal">
      <formula>"Selecione uma opção:"</formula>
    </cfRule>
  </conditionalFormatting>
  <conditionalFormatting sqref="B69 R69:U69">
    <cfRule type="containsText" dxfId="2107" priority="289" operator="containsText" text="Preencha">
      <formula>NOT(ISERROR(SEARCH("Preencha",B69)))</formula>
    </cfRule>
    <cfRule type="cellIs" dxfId="2106" priority="290" operator="equal">
      <formula>"Selecione uma opção:"</formula>
    </cfRule>
  </conditionalFormatting>
  <conditionalFormatting sqref="I74:I121">
    <cfRule type="containsText" dxfId="2105" priority="287" operator="containsText" text="Preencha">
      <formula>NOT(ISERROR(SEARCH("Preencha",I74)))</formula>
    </cfRule>
    <cfRule type="cellIs" dxfId="2104" priority="288" operator="equal">
      <formula>"Selecione uma opção:"</formula>
    </cfRule>
  </conditionalFormatting>
  <conditionalFormatting sqref="B265:B299">
    <cfRule type="containsText" dxfId="2103" priority="299" operator="containsText" text="Preencha">
      <formula>NOT(ISERROR(SEARCH("Preencha",B265)))</formula>
    </cfRule>
    <cfRule type="cellIs" dxfId="2102" priority="300" operator="equal">
      <formula>"Selecione uma opção:"</formula>
    </cfRule>
  </conditionalFormatting>
  <conditionalFormatting sqref="B264">
    <cfRule type="containsText" dxfId="2101" priority="297" operator="containsText" text="Preencha">
      <formula>NOT(ISERROR(SEARCH("Preencha",B264)))</formula>
    </cfRule>
    <cfRule type="cellIs" dxfId="2100" priority="298" operator="equal">
      <formula>"Selecione uma opção:"</formula>
    </cfRule>
  </conditionalFormatting>
  <conditionalFormatting sqref="B300 R264:R300 U300:V300">
    <cfRule type="containsText" dxfId="2099" priority="295" operator="containsText" text="Preencha">
      <formula>NOT(ISERROR(SEARCH("Preencha",B264)))</formula>
    </cfRule>
    <cfRule type="cellIs" dxfId="2098" priority="296" operator="equal">
      <formula>"Selecione uma opção:"</formula>
    </cfRule>
  </conditionalFormatting>
  <conditionalFormatting sqref="B258 R258:V258 R260:V261 B260:B263 R262:R263">
    <cfRule type="containsText" dxfId="2097" priority="293" operator="containsText" text="Preencha">
      <formula>NOT(ISERROR(SEARCH("Preencha",B258)))</formula>
    </cfRule>
    <cfRule type="cellIs" dxfId="2096" priority="294" operator="equal">
      <formula>"Selecione uma opção:"</formula>
    </cfRule>
  </conditionalFormatting>
  <conditionalFormatting sqref="V208:V229">
    <cfRule type="containsText" dxfId="2095" priority="273" operator="containsText" text="Preencha">
      <formula>NOT(ISERROR(SEARCH("Preencha",V208)))</formula>
    </cfRule>
    <cfRule type="cellIs" dxfId="2094" priority="274" operator="equal">
      <formula>"Selecione uma opção:"</formula>
    </cfRule>
  </conditionalFormatting>
  <conditionalFormatting sqref="V236:V255">
    <cfRule type="containsText" dxfId="2093" priority="269" operator="containsText" text="Preencha">
      <formula>NOT(ISERROR(SEARCH("Preencha",V236)))</formula>
    </cfRule>
    <cfRule type="cellIs" dxfId="2092" priority="270" operator="equal">
      <formula>"Selecione uma opção:"</formula>
    </cfRule>
  </conditionalFormatting>
  <conditionalFormatting sqref="V1:V2 V190:V199 V383:V606 V73:V122">
    <cfRule type="containsText" dxfId="2091" priority="285" operator="containsText" text="Preencha">
      <formula>NOT(ISERROR(SEARCH("Preencha",V1)))</formula>
    </cfRule>
    <cfRule type="cellIs" dxfId="2090" priority="286" operator="equal">
      <formula>"Selecione uma opção:"</formula>
    </cfRule>
  </conditionalFormatting>
  <conditionalFormatting sqref="V3:V8">
    <cfRule type="containsText" dxfId="2089" priority="283" operator="containsText" text="Preencha">
      <formula>NOT(ISERROR(SEARCH("Preencha",V3)))</formula>
    </cfRule>
    <cfRule type="cellIs" dxfId="2088" priority="284" operator="equal">
      <formula>"Selecione uma opção:"</formula>
    </cfRule>
  </conditionalFormatting>
  <conditionalFormatting sqref="V125 V127:V130">
    <cfRule type="containsText" dxfId="2087" priority="281" operator="containsText" text="Preencha">
      <formula>NOT(ISERROR(SEARCH("Preencha",V125)))</formula>
    </cfRule>
    <cfRule type="cellIs" dxfId="2086" priority="282" operator="equal">
      <formula>"Selecione uma opção:"</formula>
    </cfRule>
  </conditionalFormatting>
  <conditionalFormatting sqref="V123:V124">
    <cfRule type="containsText" dxfId="2085" priority="279" operator="containsText" text="Preencha">
      <formula>NOT(ISERROR(SEARCH("Preencha",V123)))</formula>
    </cfRule>
    <cfRule type="cellIs" dxfId="2084" priority="280" operator="equal">
      <formula>"Selecione uma opção:"</formula>
    </cfRule>
  </conditionalFormatting>
  <conditionalFormatting sqref="V67:V68 V70:V72">
    <cfRule type="containsText" dxfId="2083" priority="277" operator="containsText" text="Preencha">
      <formula>NOT(ISERROR(SEARCH("Preencha",V67)))</formula>
    </cfRule>
    <cfRule type="cellIs" dxfId="2082" priority="278" operator="equal">
      <formula>"Selecione uma opção:"</formula>
    </cfRule>
  </conditionalFormatting>
  <conditionalFormatting sqref="V184 V186:V189">
    <cfRule type="containsText" dxfId="2081" priority="275" operator="containsText" text="Preencha">
      <formula>NOT(ISERROR(SEARCH("Preencha",V184)))</formula>
    </cfRule>
    <cfRule type="cellIs" dxfId="2080" priority="276" operator="equal">
      <formula>"Selecione uma opção:"</formula>
    </cfRule>
  </conditionalFormatting>
  <conditionalFormatting sqref="V206:V207">
    <cfRule type="containsText" dxfId="2079" priority="271" operator="containsText" text="Preencha">
      <formula>NOT(ISERROR(SEARCH("Preencha",V206)))</formula>
    </cfRule>
    <cfRule type="cellIs" dxfId="2078" priority="272" operator="equal">
      <formula>"Selecione uma opção:"</formula>
    </cfRule>
  </conditionalFormatting>
  <conditionalFormatting sqref="V264:V299">
    <cfRule type="containsText" dxfId="2077" priority="265" operator="containsText" text="Preencha">
      <formula>NOT(ISERROR(SEARCH("Preencha",V264)))</formula>
    </cfRule>
    <cfRule type="cellIs" dxfId="2076" priority="266" operator="equal">
      <formula>"Selecione uma opção:"</formula>
    </cfRule>
  </conditionalFormatting>
  <conditionalFormatting sqref="V69">
    <cfRule type="containsText" dxfId="2075" priority="263" operator="containsText" text="Preencha">
      <formula>NOT(ISERROR(SEARCH("Preencha",V69)))</formula>
    </cfRule>
    <cfRule type="cellIs" dxfId="2074" priority="264" operator="equal">
      <formula>"Selecione uma opção:"</formula>
    </cfRule>
  </conditionalFormatting>
  <conditionalFormatting sqref="S73:S122">
    <cfRule type="containsText" dxfId="2073" priority="261" operator="containsText" text="Preencha">
      <formula>NOT(ISERROR(SEARCH("Preencha",S73)))</formula>
    </cfRule>
    <cfRule type="cellIs" dxfId="2072" priority="262" operator="equal">
      <formula>"Selecione uma opção:"</formula>
    </cfRule>
  </conditionalFormatting>
  <conditionalFormatting sqref="U73:U122">
    <cfRule type="containsText" dxfId="2071" priority="259" operator="containsText" text="Preencha">
      <formula>NOT(ISERROR(SEARCH("Preencha",U73)))</formula>
    </cfRule>
    <cfRule type="cellIs" dxfId="2070" priority="260" operator="equal">
      <formula>"Selecione uma opção:"</formula>
    </cfRule>
  </conditionalFormatting>
  <conditionalFormatting sqref="T73:T122">
    <cfRule type="containsText" dxfId="2069" priority="257" operator="containsText" text="Preencha">
      <formula>NOT(ISERROR(SEARCH("Preencha",T73)))</formula>
    </cfRule>
    <cfRule type="cellIs" dxfId="2068" priority="258" operator="equal">
      <formula>"Selecione uma opção:"</formula>
    </cfRule>
  </conditionalFormatting>
  <conditionalFormatting sqref="S15:S64">
    <cfRule type="containsText" dxfId="2067" priority="255" operator="containsText" text="Preencha">
      <formula>NOT(ISERROR(SEARCH("Preencha",S15)))</formula>
    </cfRule>
    <cfRule type="cellIs" dxfId="2066" priority="256" operator="equal">
      <formula>"Selecione uma opção:"</formula>
    </cfRule>
  </conditionalFormatting>
  <conditionalFormatting sqref="U15:U64">
    <cfRule type="containsText" dxfId="2065" priority="253" operator="containsText" text="Preencha">
      <formula>NOT(ISERROR(SEARCH("Preencha",U15)))</formula>
    </cfRule>
    <cfRule type="cellIs" dxfId="2064" priority="254" operator="equal">
      <formula>"Selecione uma opção:"</formula>
    </cfRule>
  </conditionalFormatting>
  <conditionalFormatting sqref="T15:T64">
    <cfRule type="containsText" dxfId="2063" priority="251" operator="containsText" text="Preencha">
      <formula>NOT(ISERROR(SEARCH("Preencha",T15)))</formula>
    </cfRule>
    <cfRule type="cellIs" dxfId="2062" priority="252" operator="equal">
      <formula>"Selecione uma opção:"</formula>
    </cfRule>
  </conditionalFormatting>
  <conditionalFormatting sqref="S190:S199">
    <cfRule type="containsText" dxfId="2061" priority="249" operator="containsText" text="Preencha">
      <formula>NOT(ISERROR(SEARCH("Preencha",S190)))</formula>
    </cfRule>
    <cfRule type="cellIs" dxfId="2060" priority="250" operator="equal">
      <formula>"Selecione uma opção:"</formula>
    </cfRule>
  </conditionalFormatting>
  <conditionalFormatting sqref="U190:U199">
    <cfRule type="containsText" dxfId="2059" priority="247" operator="containsText" text="Preencha">
      <formula>NOT(ISERROR(SEARCH("Preencha",U190)))</formula>
    </cfRule>
    <cfRule type="cellIs" dxfId="2058" priority="248" operator="equal">
      <formula>"Selecione uma opção:"</formula>
    </cfRule>
  </conditionalFormatting>
  <conditionalFormatting sqref="T190:T199">
    <cfRule type="containsText" dxfId="2057" priority="245" operator="containsText" text="Preencha">
      <formula>NOT(ISERROR(SEARCH("Preencha",T190)))</formula>
    </cfRule>
    <cfRule type="cellIs" dxfId="2056" priority="246" operator="equal">
      <formula>"Selecione uma opção:"</formula>
    </cfRule>
  </conditionalFormatting>
  <conditionalFormatting sqref="S208:S227">
    <cfRule type="containsText" dxfId="2055" priority="243" operator="containsText" text="Preencha">
      <formula>NOT(ISERROR(SEARCH("Preencha",S208)))</formula>
    </cfRule>
    <cfRule type="cellIs" dxfId="2054" priority="244" operator="equal">
      <formula>"Selecione uma opção:"</formula>
    </cfRule>
  </conditionalFormatting>
  <conditionalFormatting sqref="U208:U227">
    <cfRule type="containsText" dxfId="2053" priority="241" operator="containsText" text="Preencha">
      <formula>NOT(ISERROR(SEARCH("Preencha",U208)))</formula>
    </cfRule>
    <cfRule type="cellIs" dxfId="2052" priority="242" operator="equal">
      <formula>"Selecione uma opção:"</formula>
    </cfRule>
  </conditionalFormatting>
  <conditionalFormatting sqref="T208:T227">
    <cfRule type="containsText" dxfId="2051" priority="239" operator="containsText" text="Preencha">
      <formula>NOT(ISERROR(SEARCH("Preencha",T208)))</formula>
    </cfRule>
    <cfRule type="cellIs" dxfId="2050" priority="240" operator="equal">
      <formula>"Selecione uma opção:"</formula>
    </cfRule>
  </conditionalFormatting>
  <conditionalFormatting sqref="S236:S255">
    <cfRule type="containsText" dxfId="2049" priority="237" operator="containsText" text="Preencha">
      <formula>NOT(ISERROR(SEARCH("Preencha",S236)))</formula>
    </cfRule>
    <cfRule type="cellIs" dxfId="2048" priority="238" operator="equal">
      <formula>"Selecione uma opção:"</formula>
    </cfRule>
  </conditionalFormatting>
  <conditionalFormatting sqref="U236:U255">
    <cfRule type="containsText" dxfId="2047" priority="235" operator="containsText" text="Preencha">
      <formula>NOT(ISERROR(SEARCH("Preencha",U236)))</formula>
    </cfRule>
    <cfRule type="cellIs" dxfId="2046" priority="236" operator="equal">
      <formula>"Selecione uma opção:"</formula>
    </cfRule>
  </conditionalFormatting>
  <conditionalFormatting sqref="T236:T255">
    <cfRule type="containsText" dxfId="2045" priority="233" operator="containsText" text="Preencha">
      <formula>NOT(ISERROR(SEARCH("Preencha",T236)))</formula>
    </cfRule>
    <cfRule type="cellIs" dxfId="2044" priority="234" operator="equal">
      <formula>"Selecione uma opção:"</formula>
    </cfRule>
  </conditionalFormatting>
  <conditionalFormatting sqref="S264:S299">
    <cfRule type="containsText" dxfId="2043" priority="231" operator="containsText" text="Preencha">
      <formula>NOT(ISERROR(SEARCH("Preencha",S264)))</formula>
    </cfRule>
    <cfRule type="cellIs" dxfId="2042" priority="232" operator="equal">
      <formula>"Selecione uma opção:"</formula>
    </cfRule>
  </conditionalFormatting>
  <conditionalFormatting sqref="U264:U299">
    <cfRule type="containsText" dxfId="2041" priority="229" operator="containsText" text="Preencha">
      <formula>NOT(ISERROR(SEARCH("Preencha",U264)))</formula>
    </cfRule>
    <cfRule type="cellIs" dxfId="2040" priority="230" operator="equal">
      <formula>"Selecione uma opção:"</formula>
    </cfRule>
  </conditionalFormatting>
  <conditionalFormatting sqref="T264:T299">
    <cfRule type="containsText" dxfId="2039" priority="227" operator="containsText" text="Preencha">
      <formula>NOT(ISERROR(SEARCH("Preencha",T264)))</formula>
    </cfRule>
    <cfRule type="cellIs" dxfId="2038" priority="228" operator="equal">
      <formula>"Selecione uma opção:"</formula>
    </cfRule>
  </conditionalFormatting>
  <conditionalFormatting sqref="C70 C69:Q69">
    <cfRule type="containsText" dxfId="2037" priority="225" operator="containsText" text="Preencha">
      <formula>NOT(ISERROR(SEARCH("Preencha",C69)))</formula>
    </cfRule>
    <cfRule type="cellIs" dxfId="2036" priority="226" operator="equal">
      <formula>"Selecione uma opção:"</formula>
    </cfRule>
  </conditionalFormatting>
  <conditionalFormatting sqref="C128 C127:Q127">
    <cfRule type="containsText" dxfId="2035" priority="223" operator="containsText" text="Preencha">
      <formula>NOT(ISERROR(SEARCH("Preencha",C127)))</formula>
    </cfRule>
    <cfRule type="cellIs" dxfId="2034" priority="224" operator="equal">
      <formula>"Selecione uma opção:"</formula>
    </cfRule>
  </conditionalFormatting>
  <conditionalFormatting sqref="C131 E131:Q131">
    <cfRule type="containsText" dxfId="2033" priority="205" operator="containsText" text="Preencha">
      <formula>NOT(ISERROR(SEARCH("Preencha",C131)))</formula>
    </cfRule>
    <cfRule type="cellIs" dxfId="2032" priority="206" operator="equal">
      <formula>"Selecione uma opção:"</formula>
    </cfRule>
  </conditionalFormatting>
  <conditionalFormatting sqref="C73 E73:Q73">
    <cfRule type="containsText" dxfId="2031" priority="207" operator="containsText" text="Preencha">
      <formula>NOT(ISERROR(SEARCH("Preencha",C73)))</formula>
    </cfRule>
    <cfRule type="cellIs" dxfId="2030" priority="208" operator="equal">
      <formula>"Selecione uma opção:"</formula>
    </cfRule>
  </conditionalFormatting>
  <conditionalFormatting sqref="F38">
    <cfRule type="containsText" dxfId="2029" priority="163" operator="containsText" text="Preencha">
      <formula>NOT(ISERROR(SEARCH("Preencha",F38)))</formula>
    </cfRule>
    <cfRule type="cellIs" dxfId="2028" priority="164" operator="equal">
      <formula>"Selecione uma opção:"</formula>
    </cfRule>
  </conditionalFormatting>
  <conditionalFormatting sqref="B126:U126">
    <cfRule type="containsText" dxfId="2027" priority="161" operator="containsText" text="Preencha">
      <formula>NOT(ISERROR(SEARCH("Preencha",B126)))</formula>
    </cfRule>
    <cfRule type="cellIs" dxfId="2026" priority="162" operator="equal">
      <formula>"Selecione uma opção:"</formula>
    </cfRule>
  </conditionalFormatting>
  <conditionalFormatting sqref="V126">
    <cfRule type="containsText" dxfId="2025" priority="159" operator="containsText" text="Preencha">
      <formula>NOT(ISERROR(SEARCH("Preencha",V126)))</formula>
    </cfRule>
    <cfRule type="cellIs" dxfId="2024" priority="160" operator="equal">
      <formula>"Selecione uma opção:"</formula>
    </cfRule>
  </conditionalFormatting>
  <conditionalFormatting sqref="B185 R185:U185">
    <cfRule type="containsText" dxfId="2023" priority="157" operator="containsText" text="Preencha">
      <formula>NOT(ISERROR(SEARCH("Preencha",B185)))</formula>
    </cfRule>
    <cfRule type="cellIs" dxfId="2022" priority="158" operator="equal">
      <formula>"Selecione uma opção:"</formula>
    </cfRule>
  </conditionalFormatting>
  <conditionalFormatting sqref="V185">
    <cfRule type="containsText" dxfId="2021" priority="155" operator="containsText" text="Preencha">
      <formula>NOT(ISERROR(SEARCH("Preencha",V185)))</formula>
    </cfRule>
    <cfRule type="cellIs" dxfId="2020" priority="156" operator="equal">
      <formula>"Selecione uma opção:"</formula>
    </cfRule>
  </conditionalFormatting>
  <conditionalFormatting sqref="B203 R203:V203">
    <cfRule type="containsText" dxfId="2019" priority="153" operator="containsText" text="Preencha">
      <formula>NOT(ISERROR(SEARCH("Preencha",B203)))</formula>
    </cfRule>
    <cfRule type="cellIs" dxfId="2018" priority="154" operator="equal">
      <formula>"Selecione uma opção:"</formula>
    </cfRule>
  </conditionalFormatting>
  <conditionalFormatting sqref="B231 R231:V231">
    <cfRule type="containsText" dxfId="2017" priority="151" operator="containsText" text="Preencha">
      <formula>NOT(ISERROR(SEARCH("Preencha",B231)))</formula>
    </cfRule>
    <cfRule type="cellIs" dxfId="2016" priority="152" operator="equal">
      <formula>"Selecione uma opção:"</formula>
    </cfRule>
  </conditionalFormatting>
  <conditionalFormatting sqref="B259 R259:V259">
    <cfRule type="containsText" dxfId="2015" priority="149" operator="containsText" text="Preencha">
      <formula>NOT(ISERROR(SEARCH("Preencha",B259)))</formula>
    </cfRule>
    <cfRule type="cellIs" dxfId="2014" priority="150" operator="equal">
      <formula>"Selecione uma opção:"</formula>
    </cfRule>
  </conditionalFormatting>
  <conditionalFormatting sqref="S300:T300">
    <cfRule type="containsText" dxfId="2013" priority="136" operator="containsText" text="Preencha">
      <formula>NOT(ISERROR(SEARCH("Preencha",S300)))</formula>
    </cfRule>
    <cfRule type="cellIs" dxfId="2012" priority="137" operator="equal">
      <formula>"Selecione uma opção:"</formula>
    </cfRule>
  </conditionalFormatting>
  <conditionalFormatting sqref="S256:T256">
    <cfRule type="containsText" dxfId="2011" priority="134" operator="containsText" text="Preencha">
      <formula>NOT(ISERROR(SEARCH("Preencha",S256)))</formula>
    </cfRule>
    <cfRule type="cellIs" dxfId="2010" priority="135" operator="equal">
      <formula>"Selecione uma opção:"</formula>
    </cfRule>
  </conditionalFormatting>
  <conditionalFormatting sqref="S200:T200">
    <cfRule type="containsText" dxfId="2009" priority="132" operator="containsText" text="Preencha">
      <formula>NOT(ISERROR(SEARCH("Preencha",S200)))</formula>
    </cfRule>
    <cfRule type="cellIs" dxfId="2008" priority="133" operator="equal">
      <formula>"Selecione uma opção:"</formula>
    </cfRule>
  </conditionalFormatting>
  <conditionalFormatting sqref="D5">
    <cfRule type="cellIs" dxfId="2007" priority="131" operator="equal">
      <formula>0</formula>
    </cfRule>
  </conditionalFormatting>
  <conditionalFormatting sqref="C257:Q257 C200:Q201 C182:Q183">
    <cfRule type="containsText" dxfId="2006" priority="129" operator="containsText" text="Preencha">
      <formula>NOT(ISERROR(SEARCH("Preencha",C182)))</formula>
    </cfRule>
    <cfRule type="cellIs" dxfId="2005" priority="130" operator="equal">
      <formula>"Selecione uma opção:"</formula>
    </cfRule>
  </conditionalFormatting>
  <conditionalFormatting sqref="C188:Q188">
    <cfRule type="containsText" dxfId="2004" priority="127" operator="containsText" text="Preencha">
      <formula>NOT(ISERROR(SEARCH("Preencha",C188)))</formula>
    </cfRule>
    <cfRule type="cellIs" dxfId="2003" priority="128" operator="equal">
      <formula>"Selecione uma opção:"</formula>
    </cfRule>
  </conditionalFormatting>
  <conditionalFormatting sqref="C184:Q184">
    <cfRule type="containsText" dxfId="2002" priority="125" operator="containsText" text="Preencha">
      <formula>NOT(ISERROR(SEARCH("Preencha",C184)))</formula>
    </cfRule>
    <cfRule type="cellIs" dxfId="2001" priority="126" operator="equal">
      <formula>"Selecione uma opção:"</formula>
    </cfRule>
  </conditionalFormatting>
  <conditionalFormatting sqref="C202:Q202">
    <cfRule type="containsText" dxfId="2000" priority="119" operator="containsText" text="Preencha">
      <formula>NOT(ISERROR(SEARCH("Preencha",C202)))</formula>
    </cfRule>
    <cfRule type="cellIs" dxfId="1999" priority="120" operator="equal">
      <formula>"Selecione uma opção:"</formula>
    </cfRule>
  </conditionalFormatting>
  <conditionalFormatting sqref="N227:Q227 C228:Q229">
    <cfRule type="containsText" dxfId="1998" priority="123" operator="containsText" text="Preencha">
      <formula>NOT(ISERROR(SEARCH("Preencha",C227)))</formula>
    </cfRule>
    <cfRule type="cellIs" dxfId="1997" priority="124" operator="equal">
      <formula>"Selecione uma opção:"</formula>
    </cfRule>
  </conditionalFormatting>
  <conditionalFormatting sqref="C206:Q206">
    <cfRule type="containsText" dxfId="1996" priority="121" operator="containsText" text="Preencha">
      <formula>NOT(ISERROR(SEARCH("Preencha",C206)))</formula>
    </cfRule>
    <cfRule type="cellIs" dxfId="1995" priority="122" operator="equal">
      <formula>"Selecione uma opção:"</formula>
    </cfRule>
  </conditionalFormatting>
  <conditionalFormatting sqref="G227">
    <cfRule type="containsText" dxfId="1994" priority="117" operator="containsText" text="Preencha">
      <formula>NOT(ISERROR(SEARCH("Preencha",G227)))</formula>
    </cfRule>
    <cfRule type="cellIs" dxfId="1993" priority="118" operator="equal">
      <formula>"Selecione uma opção:"</formula>
    </cfRule>
  </conditionalFormatting>
  <conditionalFormatting sqref="C230:Q230">
    <cfRule type="containsText" dxfId="1992" priority="113" operator="containsText" text="Preencha">
      <formula>NOT(ISERROR(SEARCH("Preencha",C230)))</formula>
    </cfRule>
    <cfRule type="cellIs" dxfId="1991" priority="114" operator="equal">
      <formula>"Selecione uma opção:"</formula>
    </cfRule>
  </conditionalFormatting>
  <conditionalFormatting sqref="C234:Q234">
    <cfRule type="containsText" dxfId="1990" priority="115" operator="containsText" text="Preencha">
      <formula>NOT(ISERROR(SEARCH("Preencha",C234)))</formula>
    </cfRule>
    <cfRule type="cellIs" dxfId="1989" priority="116" operator="equal">
      <formula>"Selecione uma opção:"</formula>
    </cfRule>
  </conditionalFormatting>
  <conditionalFormatting sqref="C258:Q258">
    <cfRule type="containsText" dxfId="1988" priority="107" operator="containsText" text="Preencha">
      <formula>NOT(ISERROR(SEARCH("Preencha",C258)))</formula>
    </cfRule>
    <cfRule type="cellIs" dxfId="1987" priority="108" operator="equal">
      <formula>"Selecione uma opção:"</formula>
    </cfRule>
  </conditionalFormatting>
  <conditionalFormatting sqref="C300:I300">
    <cfRule type="containsText" dxfId="1986" priority="111" operator="containsText" text="Preencha">
      <formula>NOT(ISERROR(SEARCH("Preencha",C300)))</formula>
    </cfRule>
    <cfRule type="cellIs" dxfId="1985" priority="112" operator="equal">
      <formula>"Selecione uma opção:"</formula>
    </cfRule>
  </conditionalFormatting>
  <conditionalFormatting sqref="C262:Q262">
    <cfRule type="containsText" dxfId="1984" priority="109" operator="containsText" text="Preencha">
      <formula>NOT(ISERROR(SEARCH("Preencha",C262)))</formula>
    </cfRule>
    <cfRule type="cellIs" dxfId="1983" priority="110" operator="equal">
      <formula>"Selecione uma opção:"</formula>
    </cfRule>
  </conditionalFormatting>
  <conditionalFormatting sqref="C187 C186:Q186">
    <cfRule type="containsText" dxfId="1982" priority="105" operator="containsText" text="Preencha">
      <formula>NOT(ISERROR(SEARCH("Preencha",C186)))</formula>
    </cfRule>
    <cfRule type="cellIs" dxfId="1981" priority="106" operator="equal">
      <formula>"Selecione uma opção:"</formula>
    </cfRule>
  </conditionalFormatting>
  <conditionalFormatting sqref="C204:Q204">
    <cfRule type="containsText" dxfId="1980" priority="103" operator="containsText" text="Preencha">
      <formula>NOT(ISERROR(SEARCH("Preencha",C204)))</formula>
    </cfRule>
    <cfRule type="cellIs" dxfId="1979" priority="104" operator="equal">
      <formula>"Selecione uma opção:"</formula>
    </cfRule>
  </conditionalFormatting>
  <conditionalFormatting sqref="C233 C232:Q232">
    <cfRule type="containsText" dxfId="1978" priority="101" operator="containsText" text="Preencha">
      <formula>NOT(ISERROR(SEARCH("Preencha",C232)))</formula>
    </cfRule>
    <cfRule type="cellIs" dxfId="1977" priority="102" operator="equal">
      <formula>"Selecione uma opção:"</formula>
    </cfRule>
  </conditionalFormatting>
  <conditionalFormatting sqref="C261 C260:Q260">
    <cfRule type="containsText" dxfId="1976" priority="99" operator="containsText" text="Preencha">
      <formula>NOT(ISERROR(SEARCH("Preencha",C260)))</formula>
    </cfRule>
    <cfRule type="cellIs" dxfId="1975" priority="100" operator="equal">
      <formula>"Selecione uma opção:"</formula>
    </cfRule>
  </conditionalFormatting>
  <conditionalFormatting sqref="I191:I199">
    <cfRule type="containsText" dxfId="1974" priority="93" operator="containsText" text="Preencha">
      <formula>NOT(ISERROR(SEARCH("Preencha",I191)))</formula>
    </cfRule>
    <cfRule type="cellIs" dxfId="1973" priority="94" operator="equal">
      <formula>"Selecione uma opção:"</formula>
    </cfRule>
  </conditionalFormatting>
  <conditionalFormatting sqref="E190 G190:H190 C191:C199 E191:H199 K199:Q199 N190:Q198">
    <cfRule type="containsText" dxfId="1972" priority="97" operator="containsText" text="Preencha">
      <formula>NOT(ISERROR(SEARCH("Preencha",C190)))</formula>
    </cfRule>
    <cfRule type="cellIs" dxfId="1971" priority="98" operator="equal">
      <formula>"Selecione uma opção:"</formula>
    </cfRule>
  </conditionalFormatting>
  <conditionalFormatting sqref="C190 I190">
    <cfRule type="containsText" dxfId="1970" priority="95" operator="containsText" text="Preencha">
      <formula>NOT(ISERROR(SEARCH("Preencha",C190)))</formula>
    </cfRule>
    <cfRule type="cellIs" dxfId="1969" priority="96" operator="equal">
      <formula>"Selecione uma opção:"</formula>
    </cfRule>
  </conditionalFormatting>
  <conditionalFormatting sqref="G216:H226 N216:Q226 C216:C227">
    <cfRule type="containsText" dxfId="1968" priority="83" operator="containsText" text="Preencha">
      <formula>NOT(ISERROR(SEARCH("Preencha",C216)))</formula>
    </cfRule>
    <cfRule type="cellIs" dxfId="1967" priority="84" operator="equal">
      <formula>"Selecione uma opção:"</formula>
    </cfRule>
  </conditionalFormatting>
  <conditionalFormatting sqref="I216:I226">
    <cfRule type="containsText" dxfId="1966" priority="81" operator="containsText" text="Preencha">
      <formula>NOT(ISERROR(SEARCH("Preencha",I216)))</formula>
    </cfRule>
    <cfRule type="cellIs" dxfId="1965" priority="82" operator="equal">
      <formula>"Selecione uma opção:"</formula>
    </cfRule>
  </conditionalFormatting>
  <conditionalFormatting sqref="C256:Q256 N255:Q255">
    <cfRule type="containsText" dxfId="1964" priority="79" operator="containsText" text="Preencha">
      <formula>NOT(ISERROR(SEARCH("Preencha",C255)))</formula>
    </cfRule>
    <cfRule type="cellIs" dxfId="1963" priority="80" operator="equal">
      <formula>"Selecione uma opção:"</formula>
    </cfRule>
  </conditionalFormatting>
  <conditionalFormatting sqref="I209:I215">
    <cfRule type="containsText" dxfId="1962" priority="87" operator="containsText" text="Preencha">
      <formula>NOT(ISERROR(SEARCH("Preencha",I209)))</formula>
    </cfRule>
    <cfRule type="cellIs" dxfId="1961" priority="88" operator="equal">
      <formula>"Selecione uma opção:"</formula>
    </cfRule>
  </conditionalFormatting>
  <conditionalFormatting sqref="E208 G208:H208 C209:C215 E209:H210 N208:Q215 G211:H215 E211:F227">
    <cfRule type="containsText" dxfId="1960" priority="91" operator="containsText" text="Preencha">
      <formula>NOT(ISERROR(SEARCH("Preencha",C208)))</formula>
    </cfRule>
    <cfRule type="cellIs" dxfId="1959" priority="92" operator="equal">
      <formula>"Selecione uma opção:"</formula>
    </cfRule>
  </conditionalFormatting>
  <conditionalFormatting sqref="C208 I208">
    <cfRule type="containsText" dxfId="1958" priority="89" operator="containsText" text="Preencha">
      <formula>NOT(ISERROR(SEARCH("Preencha",C208)))</formula>
    </cfRule>
    <cfRule type="cellIs" dxfId="1957" priority="90" operator="equal">
      <formula>"Selecione uma opção:"</formula>
    </cfRule>
  </conditionalFormatting>
  <conditionalFormatting sqref="C205">
    <cfRule type="containsText" dxfId="1956" priority="85" operator="containsText" text="Preencha">
      <formula>NOT(ISERROR(SEARCH("Preencha",C205)))</formula>
    </cfRule>
    <cfRule type="cellIs" dxfId="1955" priority="86" operator="equal">
      <formula>"Selecione uma opção:"</formula>
    </cfRule>
  </conditionalFormatting>
  <conditionalFormatting sqref="G255">
    <cfRule type="containsText" dxfId="1954" priority="77" operator="containsText" text="Preencha">
      <formula>NOT(ISERROR(SEARCH("Preencha",G255)))</formula>
    </cfRule>
    <cfRule type="cellIs" dxfId="1953" priority="78" operator="equal">
      <formula>"Selecione uma opção:"</formula>
    </cfRule>
  </conditionalFormatting>
  <conditionalFormatting sqref="I237:I243">
    <cfRule type="containsText" dxfId="1952" priority="71" operator="containsText" text="Preencha">
      <formula>NOT(ISERROR(SEARCH("Preencha",I237)))</formula>
    </cfRule>
    <cfRule type="cellIs" dxfId="1951" priority="72" operator="equal">
      <formula>"Selecione uma opção:"</formula>
    </cfRule>
  </conditionalFormatting>
  <conditionalFormatting sqref="E236 G236:H236 C237:C243 E237:H238 N236:Q243 G239:H243 E239:F255">
    <cfRule type="containsText" dxfId="1950" priority="75" operator="containsText" text="Preencha">
      <formula>NOT(ISERROR(SEARCH("Preencha",C236)))</formula>
    </cfRule>
    <cfRule type="cellIs" dxfId="1949" priority="76" operator="equal">
      <formula>"Selecione uma opção:"</formula>
    </cfRule>
  </conditionalFormatting>
  <conditionalFormatting sqref="C236 I236">
    <cfRule type="containsText" dxfId="1948" priority="73" operator="containsText" text="Preencha">
      <formula>NOT(ISERROR(SEARCH("Preencha",C236)))</formula>
    </cfRule>
    <cfRule type="cellIs" dxfId="1947" priority="74" operator="equal">
      <formula>"Selecione uma opção:"</formula>
    </cfRule>
  </conditionalFormatting>
  <conditionalFormatting sqref="I244:I254">
    <cfRule type="containsText" dxfId="1946" priority="67" operator="containsText" text="Preencha">
      <formula>NOT(ISERROR(SEARCH("Preencha",I244)))</formula>
    </cfRule>
    <cfRule type="cellIs" dxfId="1945" priority="68" operator="equal">
      <formula>"Selecione uma opção:"</formula>
    </cfRule>
  </conditionalFormatting>
  <conditionalFormatting sqref="G244:H254 N244:Q254 C244:C255">
    <cfRule type="containsText" dxfId="1944" priority="69" operator="containsText" text="Preencha">
      <formula>NOT(ISERROR(SEARCH("Preencha",C244)))</formula>
    </cfRule>
    <cfRule type="cellIs" dxfId="1943" priority="70" operator="equal">
      <formula>"Selecione uma opção:"</formula>
    </cfRule>
  </conditionalFormatting>
  <conditionalFormatting sqref="I264">
    <cfRule type="containsText" dxfId="1942" priority="57" operator="containsText" text="Preencha">
      <formula>NOT(ISERROR(SEARCH("Preencha",I264)))</formula>
    </cfRule>
    <cfRule type="cellIs" dxfId="1941" priority="58" operator="equal">
      <formula>"Selecione uma opção:"</formula>
    </cfRule>
  </conditionalFormatting>
  <conditionalFormatting sqref="N272:Q282">
    <cfRule type="containsText" dxfId="1940" priority="61" operator="containsText" text="Preencha">
      <formula>NOT(ISERROR(SEARCH("Preencha",N272)))</formula>
    </cfRule>
    <cfRule type="cellIs" dxfId="1939" priority="62" operator="equal">
      <formula>"Selecione uma opção:"</formula>
    </cfRule>
  </conditionalFormatting>
  <conditionalFormatting sqref="N264:Q271 C265:C299">
    <cfRule type="containsText" dxfId="1938" priority="65" operator="containsText" text="Preencha">
      <formula>NOT(ISERROR(SEARCH("Preencha",C264)))</formula>
    </cfRule>
    <cfRule type="cellIs" dxfId="1937" priority="66" operator="equal">
      <formula>"Selecione uma opção:"</formula>
    </cfRule>
  </conditionalFormatting>
  <conditionalFormatting sqref="C264">
    <cfRule type="containsText" dxfId="1936" priority="63" operator="containsText" text="Preencha">
      <formula>NOT(ISERROR(SEARCH("Preencha",C264)))</formula>
    </cfRule>
    <cfRule type="cellIs" dxfId="1935" priority="64" operator="equal">
      <formula>"Selecione uma opção:"</formula>
    </cfRule>
  </conditionalFormatting>
  <conditionalFormatting sqref="N283:Q299">
    <cfRule type="containsText" dxfId="1934" priority="59" operator="containsText" text="Preencha">
      <formula>NOT(ISERROR(SEARCH("Preencha",N283)))</formula>
    </cfRule>
    <cfRule type="cellIs" dxfId="1933" priority="60" operator="equal">
      <formula>"Selecione uma opção:"</formula>
    </cfRule>
  </conditionalFormatting>
  <conditionalFormatting sqref="I265:I299">
    <cfRule type="containsText" dxfId="1932" priority="55" operator="containsText" text="Preencha">
      <formula>NOT(ISERROR(SEARCH("Preencha",I265)))</formula>
    </cfRule>
    <cfRule type="cellIs" dxfId="1931" priority="56" operator="equal">
      <formula>"Selecione uma opção:"</formula>
    </cfRule>
  </conditionalFormatting>
  <conditionalFormatting sqref="J300:Q300">
    <cfRule type="containsText" dxfId="1930" priority="53" operator="containsText" text="Preencha">
      <formula>NOT(ISERROR(SEARCH("Preencha",J300)))</formula>
    </cfRule>
    <cfRule type="cellIs" dxfId="1929" priority="54" operator="equal">
      <formula>"Selecione uma opção:"</formula>
    </cfRule>
  </conditionalFormatting>
  <conditionalFormatting sqref="C185:Q185">
    <cfRule type="containsText" dxfId="1928" priority="51" operator="containsText" text="Preencha">
      <formula>NOT(ISERROR(SEARCH("Preencha",C185)))</formula>
    </cfRule>
    <cfRule type="cellIs" dxfId="1927" priority="52" operator="equal">
      <formula>"Selecione uma opção:"</formula>
    </cfRule>
  </conditionalFormatting>
  <conditionalFormatting sqref="C203:Q203">
    <cfRule type="containsText" dxfId="1926" priority="49" operator="containsText" text="Preencha">
      <formula>NOT(ISERROR(SEARCH("Preencha",C203)))</formula>
    </cfRule>
    <cfRule type="cellIs" dxfId="1925" priority="50" operator="equal">
      <formula>"Selecione uma opção:"</formula>
    </cfRule>
  </conditionalFormatting>
  <conditionalFormatting sqref="C231:Q231">
    <cfRule type="containsText" dxfId="1924" priority="47" operator="containsText" text="Preencha">
      <formula>NOT(ISERROR(SEARCH("Preencha",C231)))</formula>
    </cfRule>
    <cfRule type="cellIs" dxfId="1923" priority="48" operator="equal">
      <formula>"Selecione uma opção:"</formula>
    </cfRule>
  </conditionalFormatting>
  <conditionalFormatting sqref="C259:Q259">
    <cfRule type="containsText" dxfId="1922" priority="45" operator="containsText" text="Preencha">
      <formula>NOT(ISERROR(SEARCH("Preencha",C259)))</formula>
    </cfRule>
    <cfRule type="cellIs" dxfId="1921" priority="46" operator="equal">
      <formula>"Selecione uma opção:"</formula>
    </cfRule>
  </conditionalFormatting>
  <conditionalFormatting sqref="C132:C181 E132:H181 K132:P181">
    <cfRule type="containsText" dxfId="1920" priority="43" operator="containsText" text="Preencha">
      <formula>NOT(ISERROR(SEARCH("Preencha",C132)))</formula>
    </cfRule>
    <cfRule type="cellIs" dxfId="1919" priority="44" operator="equal">
      <formula>"Selecione uma opção:"</formula>
    </cfRule>
  </conditionalFormatting>
  <conditionalFormatting sqref="I181">
    <cfRule type="containsText" dxfId="1918" priority="41" operator="containsText" text="Preencha">
      <formula>NOT(ISERROR(SEARCH("Preencha",I181)))</formula>
    </cfRule>
    <cfRule type="cellIs" dxfId="1917" priority="42" operator="equal">
      <formula>"Selecione uma opção:"</formula>
    </cfRule>
  </conditionalFormatting>
  <conditionalFormatting sqref="I132:I180">
    <cfRule type="containsText" dxfId="1916" priority="39" operator="containsText" text="Preencha">
      <formula>NOT(ISERROR(SEARCH("Preencha",I132)))</formula>
    </cfRule>
    <cfRule type="cellIs" dxfId="1915" priority="40" operator="equal">
      <formula>"Selecione uma opção:"</formula>
    </cfRule>
  </conditionalFormatting>
  <conditionalFormatting sqref="Q132:Q181">
    <cfRule type="containsText" dxfId="1914" priority="33" operator="containsText" text="Preencha">
      <formula>NOT(ISERROR(SEARCH("Preencha",Q132)))</formula>
    </cfRule>
    <cfRule type="cellIs" dxfId="1913" priority="34" operator="equal">
      <formula>"Selecione uma opção:"</formula>
    </cfRule>
  </conditionalFormatting>
  <conditionalFormatting sqref="E39">
    <cfRule type="containsText" dxfId="1912" priority="29" operator="containsText" text="Preencha">
      <formula>NOT(ISERROR(SEARCH("Preencha",E39)))</formula>
    </cfRule>
    <cfRule type="cellIs" dxfId="1911" priority="30" operator="equal">
      <formula>"Selecione uma opção:"</formula>
    </cfRule>
  </conditionalFormatting>
  <conditionalFormatting sqref="C40:E64">
    <cfRule type="containsText" dxfId="1910" priority="27" operator="containsText" text="Preencha">
      <formula>NOT(ISERROR(SEARCH("Preencha",C40)))</formula>
    </cfRule>
    <cfRule type="cellIs" dxfId="1909" priority="28" operator="equal">
      <formula>"Selecione uma opção:"</formula>
    </cfRule>
  </conditionalFormatting>
  <conditionalFormatting sqref="C40:C64 I40:I64">
    <cfRule type="containsText" dxfId="1908" priority="25" operator="containsText" text="Preencha">
      <formula>NOT(ISERROR(SEARCH("Preencha",C40)))</formula>
    </cfRule>
    <cfRule type="cellIs" dxfId="1907" priority="26" operator="equal">
      <formula>"Selecione uma opção:"</formula>
    </cfRule>
  </conditionalFormatting>
  <conditionalFormatting sqref="F40:F64">
    <cfRule type="containsText" dxfId="1906" priority="23" operator="containsText" text="Preencha">
      <formula>NOT(ISERROR(SEARCH("Preencha",F40)))</formula>
    </cfRule>
    <cfRule type="cellIs" dxfId="1905" priority="24" operator="equal">
      <formula>"Selecione uma opção:"</formula>
    </cfRule>
  </conditionalFormatting>
  <conditionalFormatting sqref="J40:J64">
    <cfRule type="containsText" dxfId="1904" priority="21" operator="containsText" text="Preencha">
      <formula>NOT(ISERROR(SEARCH("Preencha",J40)))</formula>
    </cfRule>
    <cfRule type="cellIs" dxfId="1903" priority="22" operator="equal">
      <formula>"Selecione uma opção:"</formula>
    </cfRule>
  </conditionalFormatting>
  <conditionalFormatting sqref="J40:J64">
    <cfRule type="cellIs" dxfId="1902" priority="20" operator="equal">
      <formula>0</formula>
    </cfRule>
  </conditionalFormatting>
  <conditionalFormatting sqref="J38:Q38">
    <cfRule type="containsText" dxfId="1901" priority="18" operator="containsText" text="Preencha">
      <formula>NOT(ISERROR(SEARCH("Preencha",J38)))</formula>
    </cfRule>
    <cfRule type="cellIs" dxfId="1900" priority="19" operator="equal">
      <formula>"Selecione uma opção:"</formula>
    </cfRule>
  </conditionalFormatting>
  <conditionalFormatting sqref="C15:E37">
    <cfRule type="containsText" dxfId="1899" priority="16" operator="containsText" text="Preencha">
      <formula>NOT(ISERROR(SEARCH("Preencha",C15)))</formula>
    </cfRule>
    <cfRule type="cellIs" dxfId="1898" priority="17" operator="equal">
      <formula>"Selecione uma opção:"</formula>
    </cfRule>
  </conditionalFormatting>
  <conditionalFormatting sqref="F15 I15 C15">
    <cfRule type="containsText" dxfId="1897" priority="14" operator="containsText" text="Preencha">
      <formula>NOT(ISERROR(SEARCH("Preencha",C15)))</formula>
    </cfRule>
    <cfRule type="cellIs" dxfId="1896" priority="15" operator="equal">
      <formula>"Selecione uma opção:"</formula>
    </cfRule>
  </conditionalFormatting>
  <conditionalFormatting sqref="I16:I37 C16:C37">
    <cfRule type="containsText" dxfId="1895" priority="12" operator="containsText" text="Preencha">
      <formula>NOT(ISERROR(SEARCH("Preencha",C16)))</formula>
    </cfRule>
    <cfRule type="cellIs" dxfId="1894" priority="13" operator="equal">
      <formula>"Selecione uma opção:"</formula>
    </cfRule>
  </conditionalFormatting>
  <conditionalFormatting sqref="F16:F37">
    <cfRule type="containsText" dxfId="1893" priority="10" operator="containsText" text="Preencha">
      <formula>NOT(ISERROR(SEARCH("Preencha",F16)))</formula>
    </cfRule>
    <cfRule type="cellIs" dxfId="1892" priority="11" operator="equal">
      <formula>"Selecione uma opção:"</formula>
    </cfRule>
  </conditionalFormatting>
  <conditionalFormatting sqref="J15">
    <cfRule type="containsText" dxfId="1891" priority="8" operator="containsText" text="Preencha">
      <formula>NOT(ISERROR(SEARCH("Preencha",J15)))</formula>
    </cfRule>
    <cfRule type="cellIs" dxfId="1890" priority="9" operator="equal">
      <formula>"Selecione uma opção:"</formula>
    </cfRule>
  </conditionalFormatting>
  <conditionalFormatting sqref="J16:J37">
    <cfRule type="containsText" dxfId="1889" priority="6" operator="containsText" text="Preencha">
      <formula>NOT(ISERROR(SEARCH("Preencha",J16)))</formula>
    </cfRule>
    <cfRule type="cellIs" dxfId="1888" priority="7" operator="equal">
      <formula>"Selecione uma opção:"</formula>
    </cfRule>
  </conditionalFormatting>
  <conditionalFormatting sqref="J15:J37">
    <cfRule type="cellIs" dxfId="1887" priority="5" operator="equal">
      <formula>0</formula>
    </cfRule>
  </conditionalFormatting>
  <conditionalFormatting sqref="J15">
    <cfRule type="containsText" dxfId="1886" priority="3" operator="containsText" text="Preencha">
      <formula>NOT(ISERROR(SEARCH("Preencha",J15)))</formula>
    </cfRule>
    <cfRule type="cellIs" dxfId="1885" priority="4" operator="equal">
      <formula>"Selecione uma opção:"</formula>
    </cfRule>
  </conditionalFormatting>
  <conditionalFormatting sqref="J15">
    <cfRule type="containsText" dxfId="1884" priority="1" operator="containsText" text="Preencha">
      <formula>NOT(ISERROR(SEARCH("Preencha",J15)))</formula>
    </cfRule>
    <cfRule type="cellIs" dxfId="1883" priority="2" operator="equal">
      <formula>"Selecione uma opção:"</formula>
    </cfRule>
  </conditionalFormatting>
  <dataValidations count="3">
    <dataValidation type="textLength" allowBlank="1" showInputMessage="1" showErrorMessage="1" sqref="C12:Q12 C70:Q70 C128:Q128 C187:Q187 C205:Q205 C233:Q233 C261:Q261" xr:uid="{595783BE-86C1-4828-87D0-4D3FAFC3C25D}">
      <formula1>0</formula1>
      <formula2>1000</formula2>
    </dataValidation>
    <dataValidation type="list" allowBlank="1" showInputMessage="1" showErrorMessage="1" sqref="F38" xr:uid="{EF1E57AF-A65A-4F4E-9322-865C5F2A6E7C}">
      <formula1>OFFSET($C$10,0,0,COUNTA($C$10:$C$104),1)</formula1>
    </dataValidation>
    <dataValidation type="list" allowBlank="1" showInputMessage="1" showErrorMessage="1" sqref="H40:H64" xr:uid="{78DEC77A-7235-4292-B7B6-F458BB1373FF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ECC089B-E590-462C-A102-53B77568E5DE}">
          <x14:formula1>
            <xm:f>OFFSET('Calculo Taxa RH'!$C$10,0,0,COUNTA('Calculo Taxa RH'!$C$10:$C$104),1)</xm:f>
          </x14:formula1>
          <xm:sqref>I264:I299 F38:G38 F15:G15</xm:sqref>
        </x14:dataValidation>
        <x14:dataValidation type="list" allowBlank="1" showInputMessage="1" showErrorMessage="1" xr:uid="{F249A199-4A3D-4EB1-A186-383A70CA208F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FD26A409-C56A-41B9-89C5-FC69087AF3A7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3" tint="0.59999389629810485"/>
  </sheetPr>
  <dimension ref="B1:V606"/>
  <sheetViews>
    <sheetView showGridLines="0" topLeftCell="A280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1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08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V9:V66 E14 R73 R131:R181 B209:B227 V262:V263 B257 V131:V183 B190:B201 U200:V200 B131:B183 B66:U66 R182:U183 R190:R200 R257:V257 R201:V201 K74:R122 B14:B65 R65:U65">
    <cfRule type="containsText" dxfId="1882" priority="363" operator="containsText" text="Preencha">
      <formula>NOT(ISERROR(SEARCH("Preencha",B1)))</formula>
    </cfRule>
    <cfRule type="cellIs" dxfId="1881" priority="364" operator="equal">
      <formula>"Selecione uma opção:"</formula>
    </cfRule>
  </conditionalFormatting>
  <conditionalFormatting sqref="C9:Q9">
    <cfRule type="containsText" dxfId="1880" priority="361" operator="containsText" text="Preencha">
      <formula>NOT(ISERROR(SEARCH("Preencha",C9)))</formula>
    </cfRule>
    <cfRule type="cellIs" dxfId="1879" priority="362" operator="equal">
      <formula>"Selecione uma opção:"</formula>
    </cfRule>
  </conditionalFormatting>
  <conditionalFormatting sqref="B3 R3:U3 B4:U8">
    <cfRule type="containsText" dxfId="1878" priority="359" operator="containsText" text="Preencha">
      <formula>NOT(ISERROR(SEARCH("Preencha",B3)))</formula>
    </cfRule>
    <cfRule type="cellIs" dxfId="1877" priority="360" operator="equal">
      <formula>"Selecione uma opção:"</formula>
    </cfRule>
  </conditionalFormatting>
  <conditionalFormatting sqref="C3:Q3">
    <cfRule type="containsText" dxfId="1876" priority="357" operator="containsText" text="Preencha">
      <formula>NOT(ISERROR(SEARCH("Preencha",C3)))</formula>
    </cfRule>
    <cfRule type="cellIs" dxfId="1875" priority="358" operator="equal">
      <formula>"Selecione uma opção:"</formula>
    </cfRule>
  </conditionalFormatting>
  <conditionalFormatting sqref="B130 B125 B129:R129 R130 R125:U125 R127:U128 B127:B128">
    <cfRule type="containsText" dxfId="1874" priority="353" operator="containsText" text="Preencha">
      <formula>NOT(ISERROR(SEARCH("Preencha",B125)))</formula>
    </cfRule>
    <cfRule type="cellIs" dxfId="1873" priority="354" operator="equal">
      <formula>"Selecione uma opção:"</formula>
    </cfRule>
  </conditionalFormatting>
  <conditionalFormatting sqref="I122 B123:U124">
    <cfRule type="containsText" dxfId="1872" priority="347" operator="containsText" text="Preencha">
      <formula>NOT(ISERROR(SEARCH("Preencha",B122)))</formula>
    </cfRule>
    <cfRule type="cellIs" dxfId="1871" priority="348" operator="equal">
      <formula>"Selecione uma opção:"</formula>
    </cfRule>
  </conditionalFormatting>
  <conditionalFormatting sqref="C125:Q125">
    <cfRule type="containsText" dxfId="1870" priority="351" operator="containsText" text="Preencha">
      <formula>NOT(ISERROR(SEARCH("Preencha",C125)))</formula>
    </cfRule>
    <cfRule type="cellIs" dxfId="1869" priority="352" operator="equal">
      <formula>"Selecione uma opção:"</formula>
    </cfRule>
  </conditionalFormatting>
  <conditionalFormatting sqref="C67:Q67">
    <cfRule type="containsText" dxfId="1868" priority="343" operator="containsText" text="Preencha">
      <formula>NOT(ISERROR(SEARCH("Preencha",C67)))</formula>
    </cfRule>
    <cfRule type="cellIs" dxfId="1867" priority="344" operator="equal">
      <formula>"Selecione uma opção:"</formula>
    </cfRule>
  </conditionalFormatting>
  <conditionalFormatting sqref="B67 B71:R71 B70 R72 B72 R67:U67 B68:U68 R70:U70">
    <cfRule type="containsText" dxfId="1866" priority="345" operator="containsText" text="Preencha">
      <formula>NOT(ISERROR(SEARCH("Preencha",B67)))</formula>
    </cfRule>
    <cfRule type="cellIs" dxfId="1865" priority="346" operator="equal">
      <formula>"Selecione uma opção:"</formula>
    </cfRule>
  </conditionalFormatting>
  <conditionalFormatting sqref="B184 R184:U184 R186:U187 B186:B189 R188:R189">
    <cfRule type="containsText" dxfId="1864" priority="341" operator="containsText" text="Preencha">
      <formula>NOT(ISERROR(SEARCH("Preencha",B184)))</formula>
    </cfRule>
    <cfRule type="cellIs" dxfId="1863" priority="342" operator="equal">
      <formula>"Selecione uma opção:"</formula>
    </cfRule>
  </conditionalFormatting>
  <conditionalFormatting sqref="B208">
    <cfRule type="containsText" dxfId="1862" priority="337" operator="containsText" text="Preencha">
      <formula>NOT(ISERROR(SEARCH("Preencha",B208)))</formula>
    </cfRule>
    <cfRule type="cellIs" dxfId="1861" priority="338" operator="equal">
      <formula>"Selecione uma opção:"</formula>
    </cfRule>
  </conditionalFormatting>
  <conditionalFormatting sqref="R208:R227 B228:B229 R228:U229">
    <cfRule type="containsText" dxfId="1860" priority="335" operator="containsText" text="Preencha">
      <formula>NOT(ISERROR(SEARCH("Preencha",B208)))</formula>
    </cfRule>
    <cfRule type="cellIs" dxfId="1859" priority="336" operator="equal">
      <formula>"Selecione uma opção:"</formula>
    </cfRule>
  </conditionalFormatting>
  <conditionalFormatting sqref="B202 B204:B207 R202:V202 R204:V205 R206:R207">
    <cfRule type="containsText" dxfId="1858" priority="333" operator="containsText" text="Preencha">
      <formula>NOT(ISERROR(SEARCH("Preencha",B202)))</formula>
    </cfRule>
    <cfRule type="cellIs" dxfId="1857" priority="334" operator="equal">
      <formula>"Selecione uma opção:"</formula>
    </cfRule>
  </conditionalFormatting>
  <conditionalFormatting sqref="B237:B255">
    <cfRule type="containsText" dxfId="1856" priority="327" operator="containsText" text="Preencha">
      <formula>NOT(ISERROR(SEARCH("Preencha",B237)))</formula>
    </cfRule>
    <cfRule type="cellIs" dxfId="1855" priority="328" operator="equal">
      <formula>"Selecione uma opção:"</formula>
    </cfRule>
  </conditionalFormatting>
  <conditionalFormatting sqref="B236">
    <cfRule type="containsText" dxfId="1854" priority="325" operator="containsText" text="Preencha">
      <formula>NOT(ISERROR(SEARCH("Preencha",B236)))</formula>
    </cfRule>
    <cfRule type="cellIs" dxfId="1853" priority="326" operator="equal">
      <formula>"Selecione uma opção:"</formula>
    </cfRule>
  </conditionalFormatting>
  <conditionalFormatting sqref="B256 R236:R256 U256:V256">
    <cfRule type="containsText" dxfId="1852" priority="323" operator="containsText" text="Preencha">
      <formula>NOT(ISERROR(SEARCH("Preencha",B236)))</formula>
    </cfRule>
    <cfRule type="cellIs" dxfId="1851" priority="324" operator="equal">
      <formula>"Selecione uma opção:"</formula>
    </cfRule>
  </conditionalFormatting>
  <conditionalFormatting sqref="B230 R230:U230 R232:U233 B232:B235 R234:R235">
    <cfRule type="containsText" dxfId="1850" priority="321" operator="containsText" text="Preencha">
      <formula>NOT(ISERROR(SEARCH("Preencha",B230)))</formula>
    </cfRule>
    <cfRule type="cellIs" dxfId="1849" priority="322" operator="equal">
      <formula>"Selecione uma opção:"</formula>
    </cfRule>
  </conditionalFormatting>
  <conditionalFormatting sqref="V230 V232:V235">
    <cfRule type="containsText" dxfId="1848" priority="285" operator="containsText" text="Preencha">
      <formula>NOT(ISERROR(SEARCH("Preencha",V230)))</formula>
    </cfRule>
    <cfRule type="cellIs" dxfId="1847" priority="286" operator="equal">
      <formula>"Selecione uma opção:"</formula>
    </cfRule>
  </conditionalFormatting>
  <conditionalFormatting sqref="B69 R69:U69">
    <cfRule type="containsText" dxfId="1846" priority="307" operator="containsText" text="Preencha">
      <formula>NOT(ISERROR(SEARCH("Preencha",B69)))</formula>
    </cfRule>
    <cfRule type="cellIs" dxfId="1845" priority="308" operator="equal">
      <formula>"Selecione uma opção:"</formula>
    </cfRule>
  </conditionalFormatting>
  <conditionalFormatting sqref="I74:I121">
    <cfRule type="containsText" dxfId="1844" priority="305" operator="containsText" text="Preencha">
      <formula>NOT(ISERROR(SEARCH("Preencha",I74)))</formula>
    </cfRule>
    <cfRule type="cellIs" dxfId="1843" priority="306" operator="equal">
      <formula>"Selecione uma opção:"</formula>
    </cfRule>
  </conditionalFormatting>
  <conditionalFormatting sqref="B265:B299">
    <cfRule type="containsText" dxfId="1842" priority="317" operator="containsText" text="Preencha">
      <formula>NOT(ISERROR(SEARCH("Preencha",B265)))</formula>
    </cfRule>
    <cfRule type="cellIs" dxfId="1841" priority="318" operator="equal">
      <formula>"Selecione uma opção:"</formula>
    </cfRule>
  </conditionalFormatting>
  <conditionalFormatting sqref="B264">
    <cfRule type="containsText" dxfId="1840" priority="315" operator="containsText" text="Preencha">
      <formula>NOT(ISERROR(SEARCH("Preencha",B264)))</formula>
    </cfRule>
    <cfRule type="cellIs" dxfId="1839" priority="316" operator="equal">
      <formula>"Selecione uma opção:"</formula>
    </cfRule>
  </conditionalFormatting>
  <conditionalFormatting sqref="B300 R264:R300 U300:V300">
    <cfRule type="containsText" dxfId="1838" priority="313" operator="containsText" text="Preencha">
      <formula>NOT(ISERROR(SEARCH("Preencha",B264)))</formula>
    </cfRule>
    <cfRule type="cellIs" dxfId="1837" priority="314" operator="equal">
      <formula>"Selecione uma opção:"</formula>
    </cfRule>
  </conditionalFormatting>
  <conditionalFormatting sqref="B258 R258:V258 R260:V261 B260:B263 R262:R263">
    <cfRule type="containsText" dxfId="1836" priority="311" operator="containsText" text="Preencha">
      <formula>NOT(ISERROR(SEARCH("Preencha",B258)))</formula>
    </cfRule>
    <cfRule type="cellIs" dxfId="1835" priority="312" operator="equal">
      <formula>"Selecione uma opção:"</formula>
    </cfRule>
  </conditionalFormatting>
  <conditionalFormatting sqref="V208:V229">
    <cfRule type="containsText" dxfId="1834" priority="291" operator="containsText" text="Preencha">
      <formula>NOT(ISERROR(SEARCH("Preencha",V208)))</formula>
    </cfRule>
    <cfRule type="cellIs" dxfId="1833" priority="292" operator="equal">
      <formula>"Selecione uma opção:"</formula>
    </cfRule>
  </conditionalFormatting>
  <conditionalFormatting sqref="V236:V255">
    <cfRule type="containsText" dxfId="1832" priority="287" operator="containsText" text="Preencha">
      <formula>NOT(ISERROR(SEARCH("Preencha",V236)))</formula>
    </cfRule>
    <cfRule type="cellIs" dxfId="1831" priority="288" operator="equal">
      <formula>"Selecione uma opção:"</formula>
    </cfRule>
  </conditionalFormatting>
  <conditionalFormatting sqref="V1:V2 V190:V199 V383:V606 V73:V122">
    <cfRule type="containsText" dxfId="1830" priority="303" operator="containsText" text="Preencha">
      <formula>NOT(ISERROR(SEARCH("Preencha",V1)))</formula>
    </cfRule>
    <cfRule type="cellIs" dxfId="1829" priority="304" operator="equal">
      <formula>"Selecione uma opção:"</formula>
    </cfRule>
  </conditionalFormatting>
  <conditionalFormatting sqref="V3:V8">
    <cfRule type="containsText" dxfId="1828" priority="301" operator="containsText" text="Preencha">
      <formula>NOT(ISERROR(SEARCH("Preencha",V3)))</formula>
    </cfRule>
    <cfRule type="cellIs" dxfId="1827" priority="302" operator="equal">
      <formula>"Selecione uma opção:"</formula>
    </cfRule>
  </conditionalFormatting>
  <conditionalFormatting sqref="V125 V127:V130">
    <cfRule type="containsText" dxfId="1826" priority="299" operator="containsText" text="Preencha">
      <formula>NOT(ISERROR(SEARCH("Preencha",V125)))</formula>
    </cfRule>
    <cfRule type="cellIs" dxfId="1825" priority="300" operator="equal">
      <formula>"Selecione uma opção:"</formula>
    </cfRule>
  </conditionalFormatting>
  <conditionalFormatting sqref="V123:V124">
    <cfRule type="containsText" dxfId="1824" priority="297" operator="containsText" text="Preencha">
      <formula>NOT(ISERROR(SEARCH("Preencha",V123)))</formula>
    </cfRule>
    <cfRule type="cellIs" dxfId="1823" priority="298" operator="equal">
      <formula>"Selecione uma opção:"</formula>
    </cfRule>
  </conditionalFormatting>
  <conditionalFormatting sqref="V67:V68 V70:V72">
    <cfRule type="containsText" dxfId="1822" priority="295" operator="containsText" text="Preencha">
      <formula>NOT(ISERROR(SEARCH("Preencha",V67)))</formula>
    </cfRule>
    <cfRule type="cellIs" dxfId="1821" priority="296" operator="equal">
      <formula>"Selecione uma opção:"</formula>
    </cfRule>
  </conditionalFormatting>
  <conditionalFormatting sqref="V184 V186:V189">
    <cfRule type="containsText" dxfId="1820" priority="293" operator="containsText" text="Preencha">
      <formula>NOT(ISERROR(SEARCH("Preencha",V184)))</formula>
    </cfRule>
    <cfRule type="cellIs" dxfId="1819" priority="294" operator="equal">
      <formula>"Selecione uma opção:"</formula>
    </cfRule>
  </conditionalFormatting>
  <conditionalFormatting sqref="V206:V207">
    <cfRule type="containsText" dxfId="1818" priority="289" operator="containsText" text="Preencha">
      <formula>NOT(ISERROR(SEARCH("Preencha",V206)))</formula>
    </cfRule>
    <cfRule type="cellIs" dxfId="1817" priority="290" operator="equal">
      <formula>"Selecione uma opção:"</formula>
    </cfRule>
  </conditionalFormatting>
  <conditionalFormatting sqref="V264:V299">
    <cfRule type="containsText" dxfId="1816" priority="283" operator="containsText" text="Preencha">
      <formula>NOT(ISERROR(SEARCH("Preencha",V264)))</formula>
    </cfRule>
    <cfRule type="cellIs" dxfId="1815" priority="284" operator="equal">
      <formula>"Selecione uma opção:"</formula>
    </cfRule>
  </conditionalFormatting>
  <conditionalFormatting sqref="V69">
    <cfRule type="containsText" dxfId="1814" priority="281" operator="containsText" text="Preencha">
      <formula>NOT(ISERROR(SEARCH("Preencha",V69)))</formula>
    </cfRule>
    <cfRule type="cellIs" dxfId="1813" priority="282" operator="equal">
      <formula>"Selecione uma opção:"</formula>
    </cfRule>
  </conditionalFormatting>
  <conditionalFormatting sqref="S73:S122">
    <cfRule type="containsText" dxfId="1812" priority="279" operator="containsText" text="Preencha">
      <formula>NOT(ISERROR(SEARCH("Preencha",S73)))</formula>
    </cfRule>
    <cfRule type="cellIs" dxfId="1811" priority="280" operator="equal">
      <formula>"Selecione uma opção:"</formula>
    </cfRule>
  </conditionalFormatting>
  <conditionalFormatting sqref="U73:U122">
    <cfRule type="containsText" dxfId="1810" priority="277" operator="containsText" text="Preencha">
      <formula>NOT(ISERROR(SEARCH("Preencha",U73)))</formula>
    </cfRule>
    <cfRule type="cellIs" dxfId="1809" priority="278" operator="equal">
      <formula>"Selecione uma opção:"</formula>
    </cfRule>
  </conditionalFormatting>
  <conditionalFormatting sqref="T73:T122">
    <cfRule type="containsText" dxfId="1808" priority="275" operator="containsText" text="Preencha">
      <formula>NOT(ISERROR(SEARCH("Preencha",T73)))</formula>
    </cfRule>
    <cfRule type="cellIs" dxfId="1807" priority="276" operator="equal">
      <formula>"Selecione uma opção:"</formula>
    </cfRule>
  </conditionalFormatting>
  <conditionalFormatting sqref="S15:S64">
    <cfRule type="containsText" dxfId="1806" priority="273" operator="containsText" text="Preencha">
      <formula>NOT(ISERROR(SEARCH("Preencha",S15)))</formula>
    </cfRule>
    <cfRule type="cellIs" dxfId="1805" priority="274" operator="equal">
      <formula>"Selecione uma opção:"</formula>
    </cfRule>
  </conditionalFormatting>
  <conditionalFormatting sqref="U15:U64">
    <cfRule type="containsText" dxfId="1804" priority="271" operator="containsText" text="Preencha">
      <formula>NOT(ISERROR(SEARCH("Preencha",U15)))</formula>
    </cfRule>
    <cfRule type="cellIs" dxfId="1803" priority="272" operator="equal">
      <formula>"Selecione uma opção:"</formula>
    </cfRule>
  </conditionalFormatting>
  <conditionalFormatting sqref="T15:T64">
    <cfRule type="containsText" dxfId="1802" priority="269" operator="containsText" text="Preencha">
      <formula>NOT(ISERROR(SEARCH("Preencha",T15)))</formula>
    </cfRule>
    <cfRule type="cellIs" dxfId="1801" priority="270" operator="equal">
      <formula>"Selecione uma opção:"</formula>
    </cfRule>
  </conditionalFormatting>
  <conditionalFormatting sqref="S190:S199">
    <cfRule type="containsText" dxfId="1800" priority="267" operator="containsText" text="Preencha">
      <formula>NOT(ISERROR(SEARCH("Preencha",S190)))</formula>
    </cfRule>
    <cfRule type="cellIs" dxfId="1799" priority="268" operator="equal">
      <formula>"Selecione uma opção:"</formula>
    </cfRule>
  </conditionalFormatting>
  <conditionalFormatting sqref="U190:U199">
    <cfRule type="containsText" dxfId="1798" priority="265" operator="containsText" text="Preencha">
      <formula>NOT(ISERROR(SEARCH("Preencha",U190)))</formula>
    </cfRule>
    <cfRule type="cellIs" dxfId="1797" priority="266" operator="equal">
      <formula>"Selecione uma opção:"</formula>
    </cfRule>
  </conditionalFormatting>
  <conditionalFormatting sqref="T190:T199">
    <cfRule type="containsText" dxfId="1796" priority="263" operator="containsText" text="Preencha">
      <formula>NOT(ISERROR(SEARCH("Preencha",T190)))</formula>
    </cfRule>
    <cfRule type="cellIs" dxfId="1795" priority="264" operator="equal">
      <formula>"Selecione uma opção:"</formula>
    </cfRule>
  </conditionalFormatting>
  <conditionalFormatting sqref="S208:S227">
    <cfRule type="containsText" dxfId="1794" priority="261" operator="containsText" text="Preencha">
      <formula>NOT(ISERROR(SEARCH("Preencha",S208)))</formula>
    </cfRule>
    <cfRule type="cellIs" dxfId="1793" priority="262" operator="equal">
      <formula>"Selecione uma opção:"</formula>
    </cfRule>
  </conditionalFormatting>
  <conditionalFormatting sqref="U208:U227">
    <cfRule type="containsText" dxfId="1792" priority="259" operator="containsText" text="Preencha">
      <formula>NOT(ISERROR(SEARCH("Preencha",U208)))</formula>
    </cfRule>
    <cfRule type="cellIs" dxfId="1791" priority="260" operator="equal">
      <formula>"Selecione uma opção:"</formula>
    </cfRule>
  </conditionalFormatting>
  <conditionalFormatting sqref="T208:T227">
    <cfRule type="containsText" dxfId="1790" priority="257" operator="containsText" text="Preencha">
      <formula>NOT(ISERROR(SEARCH("Preencha",T208)))</formula>
    </cfRule>
    <cfRule type="cellIs" dxfId="1789" priority="258" operator="equal">
      <formula>"Selecione uma opção:"</formula>
    </cfRule>
  </conditionalFormatting>
  <conditionalFormatting sqref="S236:S255">
    <cfRule type="containsText" dxfId="1788" priority="255" operator="containsText" text="Preencha">
      <formula>NOT(ISERROR(SEARCH("Preencha",S236)))</formula>
    </cfRule>
    <cfRule type="cellIs" dxfId="1787" priority="256" operator="equal">
      <formula>"Selecione uma opção:"</formula>
    </cfRule>
  </conditionalFormatting>
  <conditionalFormatting sqref="U236:U255">
    <cfRule type="containsText" dxfId="1786" priority="253" operator="containsText" text="Preencha">
      <formula>NOT(ISERROR(SEARCH("Preencha",U236)))</formula>
    </cfRule>
    <cfRule type="cellIs" dxfId="1785" priority="254" operator="equal">
      <formula>"Selecione uma opção:"</formula>
    </cfRule>
  </conditionalFormatting>
  <conditionalFormatting sqref="T236:T255">
    <cfRule type="containsText" dxfId="1784" priority="251" operator="containsText" text="Preencha">
      <formula>NOT(ISERROR(SEARCH("Preencha",T236)))</formula>
    </cfRule>
    <cfRule type="cellIs" dxfId="1783" priority="252" operator="equal">
      <formula>"Selecione uma opção:"</formula>
    </cfRule>
  </conditionalFormatting>
  <conditionalFormatting sqref="S264:S299">
    <cfRule type="containsText" dxfId="1782" priority="249" operator="containsText" text="Preencha">
      <formula>NOT(ISERROR(SEARCH("Preencha",S264)))</formula>
    </cfRule>
    <cfRule type="cellIs" dxfId="1781" priority="250" operator="equal">
      <formula>"Selecione uma opção:"</formula>
    </cfRule>
  </conditionalFormatting>
  <conditionalFormatting sqref="U264:U299">
    <cfRule type="containsText" dxfId="1780" priority="247" operator="containsText" text="Preencha">
      <formula>NOT(ISERROR(SEARCH("Preencha",U264)))</formula>
    </cfRule>
    <cfRule type="cellIs" dxfId="1779" priority="248" operator="equal">
      <formula>"Selecione uma opção:"</formula>
    </cfRule>
  </conditionalFormatting>
  <conditionalFormatting sqref="T264:T299">
    <cfRule type="containsText" dxfId="1778" priority="245" operator="containsText" text="Preencha">
      <formula>NOT(ISERROR(SEARCH("Preencha",T264)))</formula>
    </cfRule>
    <cfRule type="cellIs" dxfId="1777" priority="246" operator="equal">
      <formula>"Selecione uma opção:"</formula>
    </cfRule>
  </conditionalFormatting>
  <conditionalFormatting sqref="C70 C69:Q69">
    <cfRule type="containsText" dxfId="1776" priority="243" operator="containsText" text="Preencha">
      <formula>NOT(ISERROR(SEARCH("Preencha",C69)))</formula>
    </cfRule>
    <cfRule type="cellIs" dxfId="1775" priority="244" operator="equal">
      <formula>"Selecione uma opção:"</formula>
    </cfRule>
  </conditionalFormatting>
  <conditionalFormatting sqref="C128 C127:Q127">
    <cfRule type="containsText" dxfId="1774" priority="241" operator="containsText" text="Preencha">
      <formula>NOT(ISERROR(SEARCH("Preencha",C127)))</formula>
    </cfRule>
    <cfRule type="cellIs" dxfId="1773" priority="242" operator="equal">
      <formula>"Selecione uma opção:"</formula>
    </cfRule>
  </conditionalFormatting>
  <conditionalFormatting sqref="C131 E131:Q131">
    <cfRule type="containsText" dxfId="1772" priority="223" operator="containsText" text="Preencha">
      <formula>NOT(ISERROR(SEARCH("Preencha",C131)))</formula>
    </cfRule>
    <cfRule type="cellIs" dxfId="1771" priority="224" operator="equal">
      <formula>"Selecione uma opção:"</formula>
    </cfRule>
  </conditionalFormatting>
  <conditionalFormatting sqref="C73 E73:Q73">
    <cfRule type="containsText" dxfId="1770" priority="225" operator="containsText" text="Preencha">
      <formula>NOT(ISERROR(SEARCH("Preencha",C73)))</formula>
    </cfRule>
    <cfRule type="cellIs" dxfId="1769" priority="226" operator="equal">
      <formula>"Selecione uma opção:"</formula>
    </cfRule>
  </conditionalFormatting>
  <conditionalFormatting sqref="B126:U126">
    <cfRule type="containsText" dxfId="1768" priority="179" operator="containsText" text="Preencha">
      <formula>NOT(ISERROR(SEARCH("Preencha",B126)))</formula>
    </cfRule>
    <cfRule type="cellIs" dxfId="1767" priority="180" operator="equal">
      <formula>"Selecione uma opção:"</formula>
    </cfRule>
  </conditionalFormatting>
  <conditionalFormatting sqref="V126">
    <cfRule type="containsText" dxfId="1766" priority="177" operator="containsText" text="Preencha">
      <formula>NOT(ISERROR(SEARCH("Preencha",V126)))</formula>
    </cfRule>
    <cfRule type="cellIs" dxfId="1765" priority="178" operator="equal">
      <formula>"Selecione uma opção:"</formula>
    </cfRule>
  </conditionalFormatting>
  <conditionalFormatting sqref="B185 R185:U185">
    <cfRule type="containsText" dxfId="1764" priority="175" operator="containsText" text="Preencha">
      <formula>NOT(ISERROR(SEARCH("Preencha",B185)))</formula>
    </cfRule>
    <cfRule type="cellIs" dxfId="1763" priority="176" operator="equal">
      <formula>"Selecione uma opção:"</formula>
    </cfRule>
  </conditionalFormatting>
  <conditionalFormatting sqref="V185">
    <cfRule type="containsText" dxfId="1762" priority="173" operator="containsText" text="Preencha">
      <formula>NOT(ISERROR(SEARCH("Preencha",V185)))</formula>
    </cfRule>
    <cfRule type="cellIs" dxfId="1761" priority="174" operator="equal">
      <formula>"Selecione uma opção:"</formula>
    </cfRule>
  </conditionalFormatting>
  <conditionalFormatting sqref="B203 R203:V203">
    <cfRule type="containsText" dxfId="1760" priority="171" operator="containsText" text="Preencha">
      <formula>NOT(ISERROR(SEARCH("Preencha",B203)))</formula>
    </cfRule>
    <cfRule type="cellIs" dxfId="1759" priority="172" operator="equal">
      <formula>"Selecione uma opção:"</formula>
    </cfRule>
  </conditionalFormatting>
  <conditionalFormatting sqref="B231 R231:V231">
    <cfRule type="containsText" dxfId="1758" priority="169" operator="containsText" text="Preencha">
      <formula>NOT(ISERROR(SEARCH("Preencha",B231)))</formula>
    </cfRule>
    <cfRule type="cellIs" dxfId="1757" priority="170" operator="equal">
      <formula>"Selecione uma opção:"</formula>
    </cfRule>
  </conditionalFormatting>
  <conditionalFormatting sqref="B259 R259:V259">
    <cfRule type="containsText" dxfId="1756" priority="167" operator="containsText" text="Preencha">
      <formula>NOT(ISERROR(SEARCH("Preencha",B259)))</formula>
    </cfRule>
    <cfRule type="cellIs" dxfId="1755" priority="168" operator="equal">
      <formula>"Selecione uma opção:"</formula>
    </cfRule>
  </conditionalFormatting>
  <conditionalFormatting sqref="S300:T300">
    <cfRule type="containsText" dxfId="1754" priority="154" operator="containsText" text="Preencha">
      <formula>NOT(ISERROR(SEARCH("Preencha",S300)))</formula>
    </cfRule>
    <cfRule type="cellIs" dxfId="1753" priority="155" operator="equal">
      <formula>"Selecione uma opção:"</formula>
    </cfRule>
  </conditionalFormatting>
  <conditionalFormatting sqref="S256:T256">
    <cfRule type="containsText" dxfId="1752" priority="152" operator="containsText" text="Preencha">
      <formula>NOT(ISERROR(SEARCH("Preencha",S256)))</formula>
    </cfRule>
    <cfRule type="cellIs" dxfId="1751" priority="153" operator="equal">
      <formula>"Selecione uma opção:"</formula>
    </cfRule>
  </conditionalFormatting>
  <conditionalFormatting sqref="S200:T200">
    <cfRule type="containsText" dxfId="1750" priority="150" operator="containsText" text="Preencha">
      <formula>NOT(ISERROR(SEARCH("Preencha",S200)))</formula>
    </cfRule>
    <cfRule type="cellIs" dxfId="1749" priority="151" operator="equal">
      <formula>"Selecione uma opção:"</formula>
    </cfRule>
  </conditionalFormatting>
  <conditionalFormatting sqref="D5">
    <cfRule type="cellIs" dxfId="1748" priority="149" operator="equal">
      <formula>0</formula>
    </cfRule>
  </conditionalFormatting>
  <conditionalFormatting sqref="J15">
    <cfRule type="containsText" dxfId="1747" priority="147" operator="containsText" text="Preencha">
      <formula>NOT(ISERROR(SEARCH("Preencha",J15)))</formula>
    </cfRule>
    <cfRule type="cellIs" dxfId="1746" priority="148" operator="equal">
      <formula>"Selecione uma opção:"</formula>
    </cfRule>
  </conditionalFormatting>
  <conditionalFormatting sqref="J16:J37">
    <cfRule type="containsText" dxfId="1745" priority="145" operator="containsText" text="Preencha">
      <formula>NOT(ISERROR(SEARCH("Preencha",J16)))</formula>
    </cfRule>
    <cfRule type="cellIs" dxfId="1744" priority="146" operator="equal">
      <formula>"Selecione uma opção:"</formula>
    </cfRule>
  </conditionalFormatting>
  <conditionalFormatting sqref="J15:J37">
    <cfRule type="cellIs" dxfId="1743" priority="144" operator="equal">
      <formula>0</formula>
    </cfRule>
  </conditionalFormatting>
  <conditionalFormatting sqref="C74:C122">
    <cfRule type="containsText" dxfId="1742" priority="142" operator="containsText" text="Preencha">
      <formula>NOT(ISERROR(SEARCH("Preencha",C74)))</formula>
    </cfRule>
    <cfRule type="cellIs" dxfId="1741" priority="143" operator="equal">
      <formula>"Selecione uma opção:"</formula>
    </cfRule>
  </conditionalFormatting>
  <conditionalFormatting sqref="C257:Q257 C200:Q201 C182:Q183">
    <cfRule type="containsText" dxfId="1740" priority="140" operator="containsText" text="Preencha">
      <formula>NOT(ISERROR(SEARCH("Preencha",C182)))</formula>
    </cfRule>
    <cfRule type="cellIs" dxfId="1739" priority="141" operator="equal">
      <formula>"Selecione uma opção:"</formula>
    </cfRule>
  </conditionalFormatting>
  <conditionalFormatting sqref="C188:Q188">
    <cfRule type="containsText" dxfId="1738" priority="138" operator="containsText" text="Preencha">
      <formula>NOT(ISERROR(SEARCH("Preencha",C188)))</formula>
    </cfRule>
    <cfRule type="cellIs" dxfId="1737" priority="139" operator="equal">
      <formula>"Selecione uma opção:"</formula>
    </cfRule>
  </conditionalFormatting>
  <conditionalFormatting sqref="C184:Q184">
    <cfRule type="containsText" dxfId="1736" priority="136" operator="containsText" text="Preencha">
      <formula>NOT(ISERROR(SEARCH("Preencha",C184)))</formula>
    </cfRule>
    <cfRule type="cellIs" dxfId="1735" priority="137" operator="equal">
      <formula>"Selecione uma opção:"</formula>
    </cfRule>
  </conditionalFormatting>
  <conditionalFormatting sqref="C202:Q202">
    <cfRule type="containsText" dxfId="1734" priority="130" operator="containsText" text="Preencha">
      <formula>NOT(ISERROR(SEARCH("Preencha",C202)))</formula>
    </cfRule>
    <cfRule type="cellIs" dxfId="1733" priority="131" operator="equal">
      <formula>"Selecione uma opção:"</formula>
    </cfRule>
  </conditionalFormatting>
  <conditionalFormatting sqref="N227:Q227 C228:Q229">
    <cfRule type="containsText" dxfId="1732" priority="134" operator="containsText" text="Preencha">
      <formula>NOT(ISERROR(SEARCH("Preencha",C227)))</formula>
    </cfRule>
    <cfRule type="cellIs" dxfId="1731" priority="135" operator="equal">
      <formula>"Selecione uma opção:"</formula>
    </cfRule>
  </conditionalFormatting>
  <conditionalFormatting sqref="C206:Q206">
    <cfRule type="containsText" dxfId="1730" priority="132" operator="containsText" text="Preencha">
      <formula>NOT(ISERROR(SEARCH("Preencha",C206)))</formula>
    </cfRule>
    <cfRule type="cellIs" dxfId="1729" priority="133" operator="equal">
      <formula>"Selecione uma opção:"</formula>
    </cfRule>
  </conditionalFormatting>
  <conditionalFormatting sqref="G227">
    <cfRule type="containsText" dxfId="1728" priority="128" operator="containsText" text="Preencha">
      <formula>NOT(ISERROR(SEARCH("Preencha",G227)))</formula>
    </cfRule>
    <cfRule type="cellIs" dxfId="1727" priority="129" operator="equal">
      <formula>"Selecione uma opção:"</formula>
    </cfRule>
  </conditionalFormatting>
  <conditionalFormatting sqref="C230:Q230">
    <cfRule type="containsText" dxfId="1726" priority="124" operator="containsText" text="Preencha">
      <formula>NOT(ISERROR(SEARCH("Preencha",C230)))</formula>
    </cfRule>
    <cfRule type="cellIs" dxfId="1725" priority="125" operator="equal">
      <formula>"Selecione uma opção:"</formula>
    </cfRule>
  </conditionalFormatting>
  <conditionalFormatting sqref="C234:Q234">
    <cfRule type="containsText" dxfId="1724" priority="126" operator="containsText" text="Preencha">
      <formula>NOT(ISERROR(SEARCH("Preencha",C234)))</formula>
    </cfRule>
    <cfRule type="cellIs" dxfId="1723" priority="127" operator="equal">
      <formula>"Selecione uma opção:"</formula>
    </cfRule>
  </conditionalFormatting>
  <conditionalFormatting sqref="C258:Q258">
    <cfRule type="containsText" dxfId="1722" priority="118" operator="containsText" text="Preencha">
      <formula>NOT(ISERROR(SEARCH("Preencha",C258)))</formula>
    </cfRule>
    <cfRule type="cellIs" dxfId="1721" priority="119" operator="equal">
      <formula>"Selecione uma opção:"</formula>
    </cfRule>
  </conditionalFormatting>
  <conditionalFormatting sqref="C300:I300">
    <cfRule type="containsText" dxfId="1720" priority="122" operator="containsText" text="Preencha">
      <formula>NOT(ISERROR(SEARCH("Preencha",C300)))</formula>
    </cfRule>
    <cfRule type="cellIs" dxfId="1719" priority="123" operator="equal">
      <formula>"Selecione uma opção:"</formula>
    </cfRule>
  </conditionalFormatting>
  <conditionalFormatting sqref="C262:Q262">
    <cfRule type="containsText" dxfId="1718" priority="120" operator="containsText" text="Preencha">
      <formula>NOT(ISERROR(SEARCH("Preencha",C262)))</formula>
    </cfRule>
    <cfRule type="cellIs" dxfId="1717" priority="121" operator="equal">
      <formula>"Selecione uma opção:"</formula>
    </cfRule>
  </conditionalFormatting>
  <conditionalFormatting sqref="C187 C186:Q186">
    <cfRule type="containsText" dxfId="1716" priority="116" operator="containsText" text="Preencha">
      <formula>NOT(ISERROR(SEARCH("Preencha",C186)))</formula>
    </cfRule>
    <cfRule type="cellIs" dxfId="1715" priority="117" operator="equal">
      <formula>"Selecione uma opção:"</formula>
    </cfRule>
  </conditionalFormatting>
  <conditionalFormatting sqref="C204:Q204">
    <cfRule type="containsText" dxfId="1714" priority="114" operator="containsText" text="Preencha">
      <formula>NOT(ISERROR(SEARCH("Preencha",C204)))</formula>
    </cfRule>
    <cfRule type="cellIs" dxfId="1713" priority="115" operator="equal">
      <formula>"Selecione uma opção:"</formula>
    </cfRule>
  </conditionalFormatting>
  <conditionalFormatting sqref="C233 C232:Q232">
    <cfRule type="containsText" dxfId="1712" priority="112" operator="containsText" text="Preencha">
      <formula>NOT(ISERROR(SEARCH("Preencha",C232)))</formula>
    </cfRule>
    <cfRule type="cellIs" dxfId="1711" priority="113" operator="equal">
      <formula>"Selecione uma opção:"</formula>
    </cfRule>
  </conditionalFormatting>
  <conditionalFormatting sqref="C261 C260:Q260">
    <cfRule type="containsText" dxfId="1710" priority="110" operator="containsText" text="Preencha">
      <formula>NOT(ISERROR(SEARCH("Preencha",C260)))</formula>
    </cfRule>
    <cfRule type="cellIs" dxfId="1709" priority="111" operator="equal">
      <formula>"Selecione uma opção:"</formula>
    </cfRule>
  </conditionalFormatting>
  <conditionalFormatting sqref="I191:I199">
    <cfRule type="containsText" dxfId="1708" priority="104" operator="containsText" text="Preencha">
      <formula>NOT(ISERROR(SEARCH("Preencha",I191)))</formula>
    </cfRule>
    <cfRule type="cellIs" dxfId="1707" priority="105" operator="equal">
      <formula>"Selecione uma opção:"</formula>
    </cfRule>
  </conditionalFormatting>
  <conditionalFormatting sqref="E190 G190:H190 C191:C199 E191:H199 K199:Q199 N190:Q198">
    <cfRule type="containsText" dxfId="1706" priority="108" operator="containsText" text="Preencha">
      <formula>NOT(ISERROR(SEARCH("Preencha",C190)))</formula>
    </cfRule>
    <cfRule type="cellIs" dxfId="1705" priority="109" operator="equal">
      <formula>"Selecione uma opção:"</formula>
    </cfRule>
  </conditionalFormatting>
  <conditionalFormatting sqref="C190 I190">
    <cfRule type="containsText" dxfId="1704" priority="106" operator="containsText" text="Preencha">
      <formula>NOT(ISERROR(SEARCH("Preencha",C190)))</formula>
    </cfRule>
    <cfRule type="cellIs" dxfId="1703" priority="107" operator="equal">
      <formula>"Selecione uma opção:"</formula>
    </cfRule>
  </conditionalFormatting>
  <conditionalFormatting sqref="G216:H226 N216:Q226 C216:C227">
    <cfRule type="containsText" dxfId="1702" priority="94" operator="containsText" text="Preencha">
      <formula>NOT(ISERROR(SEARCH("Preencha",C216)))</formula>
    </cfRule>
    <cfRule type="cellIs" dxfId="1701" priority="95" operator="equal">
      <formula>"Selecione uma opção:"</formula>
    </cfRule>
  </conditionalFormatting>
  <conditionalFormatting sqref="I216:I226">
    <cfRule type="containsText" dxfId="1700" priority="92" operator="containsText" text="Preencha">
      <formula>NOT(ISERROR(SEARCH("Preencha",I216)))</formula>
    </cfRule>
    <cfRule type="cellIs" dxfId="1699" priority="93" operator="equal">
      <formula>"Selecione uma opção:"</formula>
    </cfRule>
  </conditionalFormatting>
  <conditionalFormatting sqref="C256:Q256 N255:Q255">
    <cfRule type="containsText" dxfId="1698" priority="90" operator="containsText" text="Preencha">
      <formula>NOT(ISERROR(SEARCH("Preencha",C255)))</formula>
    </cfRule>
    <cfRule type="cellIs" dxfId="1697" priority="91" operator="equal">
      <formula>"Selecione uma opção:"</formula>
    </cfRule>
  </conditionalFormatting>
  <conditionalFormatting sqref="I209:I215">
    <cfRule type="containsText" dxfId="1696" priority="98" operator="containsText" text="Preencha">
      <formula>NOT(ISERROR(SEARCH("Preencha",I209)))</formula>
    </cfRule>
    <cfRule type="cellIs" dxfId="1695" priority="99" operator="equal">
      <formula>"Selecione uma opção:"</formula>
    </cfRule>
  </conditionalFormatting>
  <conditionalFormatting sqref="E208 G208:H208 C209:C215 E209:H210 N208:Q215 G211:H215 E211:F227">
    <cfRule type="containsText" dxfId="1694" priority="102" operator="containsText" text="Preencha">
      <formula>NOT(ISERROR(SEARCH("Preencha",C208)))</formula>
    </cfRule>
    <cfRule type="cellIs" dxfId="1693" priority="103" operator="equal">
      <formula>"Selecione uma opção:"</formula>
    </cfRule>
  </conditionalFormatting>
  <conditionalFormatting sqref="C208 I208">
    <cfRule type="containsText" dxfId="1692" priority="100" operator="containsText" text="Preencha">
      <formula>NOT(ISERROR(SEARCH("Preencha",C208)))</formula>
    </cfRule>
    <cfRule type="cellIs" dxfId="1691" priority="101" operator="equal">
      <formula>"Selecione uma opção:"</formula>
    </cfRule>
  </conditionalFormatting>
  <conditionalFormatting sqref="C205">
    <cfRule type="containsText" dxfId="1690" priority="96" operator="containsText" text="Preencha">
      <formula>NOT(ISERROR(SEARCH("Preencha",C205)))</formula>
    </cfRule>
    <cfRule type="cellIs" dxfId="1689" priority="97" operator="equal">
      <formula>"Selecione uma opção:"</formula>
    </cfRule>
  </conditionalFormatting>
  <conditionalFormatting sqref="G255">
    <cfRule type="containsText" dxfId="1688" priority="88" operator="containsText" text="Preencha">
      <formula>NOT(ISERROR(SEARCH("Preencha",G255)))</formula>
    </cfRule>
    <cfRule type="cellIs" dxfId="1687" priority="89" operator="equal">
      <formula>"Selecione uma opção:"</formula>
    </cfRule>
  </conditionalFormatting>
  <conditionalFormatting sqref="I237:I243">
    <cfRule type="containsText" dxfId="1686" priority="82" operator="containsText" text="Preencha">
      <formula>NOT(ISERROR(SEARCH("Preencha",I237)))</formula>
    </cfRule>
    <cfRule type="cellIs" dxfId="1685" priority="83" operator="equal">
      <formula>"Selecione uma opção:"</formula>
    </cfRule>
  </conditionalFormatting>
  <conditionalFormatting sqref="E236 G236:H236 C237:C243 E237:H238 N236:Q243 G239:H243 E239:F255">
    <cfRule type="containsText" dxfId="1684" priority="86" operator="containsText" text="Preencha">
      <formula>NOT(ISERROR(SEARCH("Preencha",C236)))</formula>
    </cfRule>
    <cfRule type="cellIs" dxfId="1683" priority="87" operator="equal">
      <formula>"Selecione uma opção:"</formula>
    </cfRule>
  </conditionalFormatting>
  <conditionalFormatting sqref="C236 I236">
    <cfRule type="containsText" dxfId="1682" priority="84" operator="containsText" text="Preencha">
      <formula>NOT(ISERROR(SEARCH("Preencha",C236)))</formula>
    </cfRule>
    <cfRule type="cellIs" dxfId="1681" priority="85" operator="equal">
      <formula>"Selecione uma opção:"</formula>
    </cfRule>
  </conditionalFormatting>
  <conditionalFormatting sqref="I244:I254">
    <cfRule type="containsText" dxfId="1680" priority="78" operator="containsText" text="Preencha">
      <formula>NOT(ISERROR(SEARCH("Preencha",I244)))</formula>
    </cfRule>
    <cfRule type="cellIs" dxfId="1679" priority="79" operator="equal">
      <formula>"Selecione uma opção:"</formula>
    </cfRule>
  </conditionalFormatting>
  <conditionalFormatting sqref="G244:H254 N244:Q254 C244:C255">
    <cfRule type="containsText" dxfId="1678" priority="80" operator="containsText" text="Preencha">
      <formula>NOT(ISERROR(SEARCH("Preencha",C244)))</formula>
    </cfRule>
    <cfRule type="cellIs" dxfId="1677" priority="81" operator="equal">
      <formula>"Selecione uma opção:"</formula>
    </cfRule>
  </conditionalFormatting>
  <conditionalFormatting sqref="I264">
    <cfRule type="containsText" dxfId="1676" priority="68" operator="containsText" text="Preencha">
      <formula>NOT(ISERROR(SEARCH("Preencha",I264)))</formula>
    </cfRule>
    <cfRule type="cellIs" dxfId="1675" priority="69" operator="equal">
      <formula>"Selecione uma opção:"</formula>
    </cfRule>
  </conditionalFormatting>
  <conditionalFormatting sqref="N272:Q282">
    <cfRule type="containsText" dxfId="1674" priority="72" operator="containsText" text="Preencha">
      <formula>NOT(ISERROR(SEARCH("Preencha",N272)))</formula>
    </cfRule>
    <cfRule type="cellIs" dxfId="1673" priority="73" operator="equal">
      <formula>"Selecione uma opção:"</formula>
    </cfRule>
  </conditionalFormatting>
  <conditionalFormatting sqref="N264:Q271 C265:C299">
    <cfRule type="containsText" dxfId="1672" priority="76" operator="containsText" text="Preencha">
      <formula>NOT(ISERROR(SEARCH("Preencha",C264)))</formula>
    </cfRule>
    <cfRule type="cellIs" dxfId="1671" priority="77" operator="equal">
      <formula>"Selecione uma opção:"</formula>
    </cfRule>
  </conditionalFormatting>
  <conditionalFormatting sqref="C264">
    <cfRule type="containsText" dxfId="1670" priority="74" operator="containsText" text="Preencha">
      <formula>NOT(ISERROR(SEARCH("Preencha",C264)))</formula>
    </cfRule>
    <cfRule type="cellIs" dxfId="1669" priority="75" operator="equal">
      <formula>"Selecione uma opção:"</formula>
    </cfRule>
  </conditionalFormatting>
  <conditionalFormatting sqref="N283:Q299">
    <cfRule type="containsText" dxfId="1668" priority="70" operator="containsText" text="Preencha">
      <formula>NOT(ISERROR(SEARCH("Preencha",N283)))</formula>
    </cfRule>
    <cfRule type="cellIs" dxfId="1667" priority="71" operator="equal">
      <formula>"Selecione uma opção:"</formula>
    </cfRule>
  </conditionalFormatting>
  <conditionalFormatting sqref="I265:I299">
    <cfRule type="containsText" dxfId="1666" priority="66" operator="containsText" text="Preencha">
      <formula>NOT(ISERROR(SEARCH("Preencha",I265)))</formula>
    </cfRule>
    <cfRule type="cellIs" dxfId="1665" priority="67" operator="equal">
      <formula>"Selecione uma opção:"</formula>
    </cfRule>
  </conditionalFormatting>
  <conditionalFormatting sqref="J300:Q300">
    <cfRule type="containsText" dxfId="1664" priority="64" operator="containsText" text="Preencha">
      <formula>NOT(ISERROR(SEARCH("Preencha",J300)))</formula>
    </cfRule>
    <cfRule type="cellIs" dxfId="1663" priority="65" operator="equal">
      <formula>"Selecione uma opção:"</formula>
    </cfRule>
  </conditionalFormatting>
  <conditionalFormatting sqref="C185:Q185">
    <cfRule type="containsText" dxfId="1662" priority="62" operator="containsText" text="Preencha">
      <formula>NOT(ISERROR(SEARCH("Preencha",C185)))</formula>
    </cfRule>
    <cfRule type="cellIs" dxfId="1661" priority="63" operator="equal">
      <formula>"Selecione uma opção:"</formula>
    </cfRule>
  </conditionalFormatting>
  <conditionalFormatting sqref="C203:Q203">
    <cfRule type="containsText" dxfId="1660" priority="60" operator="containsText" text="Preencha">
      <formula>NOT(ISERROR(SEARCH("Preencha",C203)))</formula>
    </cfRule>
    <cfRule type="cellIs" dxfId="1659" priority="61" operator="equal">
      <formula>"Selecione uma opção:"</formula>
    </cfRule>
  </conditionalFormatting>
  <conditionalFormatting sqref="C231:Q231">
    <cfRule type="containsText" dxfId="1658" priority="58" operator="containsText" text="Preencha">
      <formula>NOT(ISERROR(SEARCH("Preencha",C231)))</formula>
    </cfRule>
    <cfRule type="cellIs" dxfId="1657" priority="59" operator="equal">
      <formula>"Selecione uma opção:"</formula>
    </cfRule>
  </conditionalFormatting>
  <conditionalFormatting sqref="C259:Q259">
    <cfRule type="containsText" dxfId="1656" priority="56" operator="containsText" text="Preencha">
      <formula>NOT(ISERROR(SEARCH("Preencha",C259)))</formula>
    </cfRule>
    <cfRule type="cellIs" dxfId="1655" priority="57" operator="equal">
      <formula>"Selecione uma opção:"</formula>
    </cfRule>
  </conditionalFormatting>
  <conditionalFormatting sqref="C132:C181 E132:H181 K132:P181">
    <cfRule type="containsText" dxfId="1654" priority="54" operator="containsText" text="Preencha">
      <formula>NOT(ISERROR(SEARCH("Preencha",C132)))</formula>
    </cfRule>
    <cfRule type="cellIs" dxfId="1653" priority="55" operator="equal">
      <formula>"Selecione uma opção:"</formula>
    </cfRule>
  </conditionalFormatting>
  <conditionalFormatting sqref="I181">
    <cfRule type="containsText" dxfId="1652" priority="52" operator="containsText" text="Preencha">
      <formula>NOT(ISERROR(SEARCH("Preencha",I181)))</formula>
    </cfRule>
    <cfRule type="cellIs" dxfId="1651" priority="53" operator="equal">
      <formula>"Selecione uma opção:"</formula>
    </cfRule>
  </conditionalFormatting>
  <conditionalFormatting sqref="I132:I180">
    <cfRule type="containsText" dxfId="1650" priority="50" operator="containsText" text="Preencha">
      <formula>NOT(ISERROR(SEARCH("Preencha",I132)))</formula>
    </cfRule>
    <cfRule type="cellIs" dxfId="1649" priority="51" operator="equal">
      <formula>"Selecione uma opção:"</formula>
    </cfRule>
  </conditionalFormatting>
  <conditionalFormatting sqref="Q132:Q181">
    <cfRule type="containsText" dxfId="1648" priority="38" operator="containsText" text="Preencha">
      <formula>NOT(ISERROR(SEARCH("Preencha",Q132)))</formula>
    </cfRule>
    <cfRule type="cellIs" dxfId="1647" priority="39" operator="equal">
      <formula>"Selecione uma opção:"</formula>
    </cfRule>
  </conditionalFormatting>
  <conditionalFormatting sqref="C65:Q65">
    <cfRule type="containsText" dxfId="1646" priority="36" operator="containsText" text="Preencha">
      <formula>NOT(ISERROR(SEARCH("Preencha",C65)))</formula>
    </cfRule>
    <cfRule type="cellIs" dxfId="1645" priority="37" operator="equal">
      <formula>"Selecione uma opção:"</formula>
    </cfRule>
  </conditionalFormatting>
  <conditionalFormatting sqref="E39">
    <cfRule type="containsText" dxfId="1644" priority="34" operator="containsText" text="Preencha">
      <formula>NOT(ISERROR(SEARCH("Preencha",E39)))</formula>
    </cfRule>
    <cfRule type="cellIs" dxfId="1643" priority="35" operator="equal">
      <formula>"Selecione uma opção:"</formula>
    </cfRule>
  </conditionalFormatting>
  <conditionalFormatting sqref="C40:E64">
    <cfRule type="containsText" dxfId="1642" priority="32" operator="containsText" text="Preencha">
      <formula>NOT(ISERROR(SEARCH("Preencha",C40)))</formula>
    </cfRule>
    <cfRule type="cellIs" dxfId="1641" priority="33" operator="equal">
      <formula>"Selecione uma opção:"</formula>
    </cfRule>
  </conditionalFormatting>
  <conditionalFormatting sqref="C40:C64 I40:I64">
    <cfRule type="containsText" dxfId="1640" priority="30" operator="containsText" text="Preencha">
      <formula>NOT(ISERROR(SEARCH("Preencha",C40)))</formula>
    </cfRule>
    <cfRule type="cellIs" dxfId="1639" priority="31" operator="equal">
      <formula>"Selecione uma opção:"</formula>
    </cfRule>
  </conditionalFormatting>
  <conditionalFormatting sqref="F40:F64">
    <cfRule type="containsText" dxfId="1638" priority="28" operator="containsText" text="Preencha">
      <formula>NOT(ISERROR(SEARCH("Preencha",F40)))</formula>
    </cfRule>
    <cfRule type="cellIs" dxfId="1637" priority="29" operator="equal">
      <formula>"Selecione uma opção:"</formula>
    </cfRule>
  </conditionalFormatting>
  <conditionalFormatting sqref="J40:J64">
    <cfRule type="containsText" dxfId="1636" priority="26" operator="containsText" text="Preencha">
      <formula>NOT(ISERROR(SEARCH("Preencha",J40)))</formula>
    </cfRule>
    <cfRule type="cellIs" dxfId="1635" priority="27" operator="equal">
      <formula>"Selecione uma opção:"</formula>
    </cfRule>
  </conditionalFormatting>
  <conditionalFormatting sqref="J40:J64">
    <cfRule type="cellIs" dxfId="1634" priority="25" operator="equal">
      <formula>0</formula>
    </cfRule>
  </conditionalFormatting>
  <conditionalFormatting sqref="J38:Q38">
    <cfRule type="containsText" dxfId="1633" priority="23" operator="containsText" text="Preencha">
      <formula>NOT(ISERROR(SEARCH("Preencha",J38)))</formula>
    </cfRule>
    <cfRule type="cellIs" dxfId="1632" priority="24" operator="equal">
      <formula>"Selecione uma opção:"</formula>
    </cfRule>
  </conditionalFormatting>
  <conditionalFormatting sqref="C38:E38">
    <cfRule type="containsText" dxfId="1631" priority="21" operator="containsText" text="Preencha">
      <formula>NOT(ISERROR(SEARCH("Preencha",C38)))</formula>
    </cfRule>
    <cfRule type="cellIs" dxfId="1630" priority="22" operator="equal">
      <formula>"Selecione uma opção:"</formula>
    </cfRule>
  </conditionalFormatting>
  <conditionalFormatting sqref="C38">
    <cfRule type="containsText" dxfId="1629" priority="19" operator="containsText" text="Preencha">
      <formula>NOT(ISERROR(SEARCH("Preencha",C38)))</formula>
    </cfRule>
    <cfRule type="cellIs" dxfId="1628" priority="20" operator="equal">
      <formula>"Selecione uma opção:"</formula>
    </cfRule>
  </conditionalFormatting>
  <conditionalFormatting sqref="C15:E37">
    <cfRule type="containsText" dxfId="1627" priority="17" operator="containsText" text="Preencha">
      <formula>NOT(ISERROR(SEARCH("Preencha",C15)))</formula>
    </cfRule>
    <cfRule type="cellIs" dxfId="1626" priority="18" operator="equal">
      <formula>"Selecione uma opção:"</formula>
    </cfRule>
  </conditionalFormatting>
  <conditionalFormatting sqref="C15">
    <cfRule type="containsText" dxfId="1625" priority="15" operator="containsText" text="Preencha">
      <formula>NOT(ISERROR(SEARCH("Preencha",C15)))</formula>
    </cfRule>
    <cfRule type="cellIs" dxfId="1624" priority="16" operator="equal">
      <formula>"Selecione uma opção:"</formula>
    </cfRule>
  </conditionalFormatting>
  <conditionalFormatting sqref="C16:C37">
    <cfRule type="containsText" dxfId="1623" priority="13" operator="containsText" text="Preencha">
      <formula>NOT(ISERROR(SEARCH("Preencha",C16)))</formula>
    </cfRule>
    <cfRule type="cellIs" dxfId="1622" priority="14" operator="equal">
      <formula>"Selecione uma opção:"</formula>
    </cfRule>
  </conditionalFormatting>
  <conditionalFormatting sqref="F38">
    <cfRule type="containsText" dxfId="1621" priority="11" operator="containsText" text="Preencha">
      <formula>NOT(ISERROR(SEARCH("Preencha",F38)))</formula>
    </cfRule>
    <cfRule type="cellIs" dxfId="1620" priority="12" operator="equal">
      <formula>"Selecione uma opção:"</formula>
    </cfRule>
  </conditionalFormatting>
  <conditionalFormatting sqref="F15">
    <cfRule type="containsText" dxfId="1619" priority="9" operator="containsText" text="Preencha">
      <formula>NOT(ISERROR(SEARCH("Preencha",F15)))</formula>
    </cfRule>
    <cfRule type="cellIs" dxfId="1618" priority="10" operator="equal">
      <formula>"Selecione uma opção:"</formula>
    </cfRule>
  </conditionalFormatting>
  <conditionalFormatting sqref="F16:F37">
    <cfRule type="containsText" dxfId="1617" priority="7" operator="containsText" text="Preencha">
      <formula>NOT(ISERROR(SEARCH("Preencha",F16)))</formula>
    </cfRule>
    <cfRule type="cellIs" dxfId="1616" priority="8" operator="equal">
      <formula>"Selecione uma opção:"</formula>
    </cfRule>
  </conditionalFormatting>
  <conditionalFormatting sqref="I38">
    <cfRule type="containsText" dxfId="1615" priority="5" operator="containsText" text="Preencha">
      <formula>NOT(ISERROR(SEARCH("Preencha",I38)))</formula>
    </cfRule>
    <cfRule type="cellIs" dxfId="1614" priority="6" operator="equal">
      <formula>"Selecione uma opção:"</formula>
    </cfRule>
  </conditionalFormatting>
  <conditionalFormatting sqref="I15">
    <cfRule type="containsText" dxfId="1613" priority="3" operator="containsText" text="Preencha">
      <formula>NOT(ISERROR(SEARCH("Preencha",I15)))</formula>
    </cfRule>
    <cfRule type="cellIs" dxfId="1612" priority="4" operator="equal">
      <formula>"Selecione uma opção:"</formula>
    </cfRule>
  </conditionalFormatting>
  <conditionalFormatting sqref="I16:I37">
    <cfRule type="containsText" dxfId="1611" priority="1" operator="containsText" text="Preencha">
      <formula>NOT(ISERROR(SEARCH("Preencha",I16)))</formula>
    </cfRule>
    <cfRule type="cellIs" dxfId="1610" priority="2" operator="equal">
      <formula>"Selecione uma opção:"</formula>
    </cfRule>
  </conditionalFormatting>
  <dataValidations count="3">
    <dataValidation type="textLength" allowBlank="1" showInputMessage="1" showErrorMessage="1" sqref="C12:Q12 C70:Q70 C128:Q128 C187:Q187 C205:Q205 C233:Q233 C261:Q261" xr:uid="{61AFF037-059D-499F-A08F-F1FA511DDFCF}">
      <formula1>0</formula1>
      <formula2>1000</formula2>
    </dataValidation>
    <dataValidation type="list" allowBlank="1" showInputMessage="1" showErrorMessage="1" sqref="F16:F38" xr:uid="{41373046-4E67-4358-8815-22EF1E680B12}">
      <formula1>OFFSET($C$10,0,0,COUNTA($C$10:$C$104),1)</formula1>
    </dataValidation>
    <dataValidation type="list" allowBlank="1" showInputMessage="1" showErrorMessage="1" sqref="H40:H64" xr:uid="{A9629095-AB76-45A0-B2F0-AD10D98936E2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71C4BA0-7B4D-41B1-8168-06F56906982C}">
          <x14:formula1>
            <xm:f>OFFSET(Operação!$D$20,0,0,COUNTA(Operação!$D$20:$D$35),1)</xm:f>
          </x14:formula1>
          <xm:sqref>C264:D299 C74:D122 C132:D181 C190:D199 C208:D227 C236:D255 C15:E38 C40:E64</xm:sqref>
        </x14:dataValidation>
        <x14:dataValidation type="list" allowBlank="1" showInputMessage="1" showErrorMessage="1" xr:uid="{33C78B10-8E3F-4292-8C66-6CAB927ADF46}">
          <x14:formula1>
            <xm:f>OFFSET('Calculo Taxa RH'!$C$10,0,0,COUNTA('Calculo Taxa RH'!$C$10:$C$104),1)</xm:f>
          </x14:formula1>
          <xm:sqref>I264:I299 F15:G38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59999389629810485"/>
  </sheetPr>
  <dimension ref="B1:V606"/>
  <sheetViews>
    <sheetView showGridLines="0" topLeftCell="A274" zoomScale="85" zoomScaleNormal="85" workbookViewId="0">
      <selection activeCell="J38" sqref="J38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 t="shared" ref="Q41:Q64" si="1"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20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V9:V66 E14 R73 R131:R181 B209:B227 V262:V263 B257 V131:V183 B190:B201 U200:V200 B131:B183 B66:U66 R182:U183 R190:R200 R257:V257 R201:V201 K74:R122 B38:E38 B39:B65 R65:U65 B14:B37">
    <cfRule type="containsText" dxfId="1609" priority="358" operator="containsText" text="Preencha">
      <formula>NOT(ISERROR(SEARCH("Preencha",B1)))</formula>
    </cfRule>
    <cfRule type="cellIs" dxfId="1608" priority="359" operator="equal">
      <formula>"Selecione uma opção:"</formula>
    </cfRule>
  </conditionalFormatting>
  <conditionalFormatting sqref="C9:Q9">
    <cfRule type="containsText" dxfId="1607" priority="356" operator="containsText" text="Preencha">
      <formula>NOT(ISERROR(SEARCH("Preencha",C9)))</formula>
    </cfRule>
    <cfRule type="cellIs" dxfId="1606" priority="357" operator="equal">
      <formula>"Selecione uma opção:"</formula>
    </cfRule>
  </conditionalFormatting>
  <conditionalFormatting sqref="B3 R3:U3 B4:U8">
    <cfRule type="containsText" dxfId="1605" priority="354" operator="containsText" text="Preencha">
      <formula>NOT(ISERROR(SEARCH("Preencha",B3)))</formula>
    </cfRule>
    <cfRule type="cellIs" dxfId="1604" priority="355" operator="equal">
      <formula>"Selecione uma opção:"</formula>
    </cfRule>
  </conditionalFormatting>
  <conditionalFormatting sqref="C3:Q3">
    <cfRule type="containsText" dxfId="1603" priority="352" operator="containsText" text="Preencha">
      <formula>NOT(ISERROR(SEARCH("Preencha",C3)))</formula>
    </cfRule>
    <cfRule type="cellIs" dxfId="1602" priority="353" operator="equal">
      <formula>"Selecione uma opção:"</formula>
    </cfRule>
  </conditionalFormatting>
  <conditionalFormatting sqref="C38 I38">
    <cfRule type="containsText" dxfId="1601" priority="344" operator="containsText" text="Preencha">
      <formula>NOT(ISERROR(SEARCH("Preencha",C38)))</formula>
    </cfRule>
    <cfRule type="cellIs" dxfId="1600" priority="345" operator="equal">
      <formula>"Selecione uma opção:"</formula>
    </cfRule>
  </conditionalFormatting>
  <conditionalFormatting sqref="B130 B125 B129:R129 R130 R125:U125 R127:U128 B127:B128">
    <cfRule type="containsText" dxfId="1599" priority="348" operator="containsText" text="Preencha">
      <formula>NOT(ISERROR(SEARCH("Preencha",B125)))</formula>
    </cfRule>
    <cfRule type="cellIs" dxfId="1598" priority="349" operator="equal">
      <formula>"Selecione uma opção:"</formula>
    </cfRule>
  </conditionalFormatting>
  <conditionalFormatting sqref="I122 B123:U124">
    <cfRule type="containsText" dxfId="1597" priority="342" operator="containsText" text="Preencha">
      <formula>NOT(ISERROR(SEARCH("Preencha",B122)))</formula>
    </cfRule>
    <cfRule type="cellIs" dxfId="1596" priority="343" operator="equal">
      <formula>"Selecione uma opção:"</formula>
    </cfRule>
  </conditionalFormatting>
  <conditionalFormatting sqref="C125:Q125">
    <cfRule type="containsText" dxfId="1595" priority="346" operator="containsText" text="Preencha">
      <formula>NOT(ISERROR(SEARCH("Preencha",C125)))</formula>
    </cfRule>
    <cfRule type="cellIs" dxfId="1594" priority="347" operator="equal">
      <formula>"Selecione uma opção:"</formula>
    </cfRule>
  </conditionalFormatting>
  <conditionalFormatting sqref="C67:Q67">
    <cfRule type="containsText" dxfId="1593" priority="338" operator="containsText" text="Preencha">
      <formula>NOT(ISERROR(SEARCH("Preencha",C67)))</formula>
    </cfRule>
    <cfRule type="cellIs" dxfId="1592" priority="339" operator="equal">
      <formula>"Selecione uma opção:"</formula>
    </cfRule>
  </conditionalFormatting>
  <conditionalFormatting sqref="B67 B71:R71 B70 R72 B72 R67:U67 B68:U68 R70:U70">
    <cfRule type="containsText" dxfId="1591" priority="340" operator="containsText" text="Preencha">
      <formula>NOT(ISERROR(SEARCH("Preencha",B67)))</formula>
    </cfRule>
    <cfRule type="cellIs" dxfId="1590" priority="341" operator="equal">
      <formula>"Selecione uma opção:"</formula>
    </cfRule>
  </conditionalFormatting>
  <conditionalFormatting sqref="B184 R184:U184 R186:U187 B186:B189 R188:R189">
    <cfRule type="containsText" dxfId="1589" priority="336" operator="containsText" text="Preencha">
      <formula>NOT(ISERROR(SEARCH("Preencha",B184)))</formula>
    </cfRule>
    <cfRule type="cellIs" dxfId="1588" priority="337" operator="equal">
      <formula>"Selecione uma opção:"</formula>
    </cfRule>
  </conditionalFormatting>
  <conditionalFormatting sqref="B208">
    <cfRule type="containsText" dxfId="1587" priority="332" operator="containsText" text="Preencha">
      <formula>NOT(ISERROR(SEARCH("Preencha",B208)))</formula>
    </cfRule>
    <cfRule type="cellIs" dxfId="1586" priority="333" operator="equal">
      <formula>"Selecione uma opção:"</formula>
    </cfRule>
  </conditionalFormatting>
  <conditionalFormatting sqref="R208:R227 B228:B229 R228:U229">
    <cfRule type="containsText" dxfId="1585" priority="330" operator="containsText" text="Preencha">
      <formula>NOT(ISERROR(SEARCH("Preencha",B208)))</formula>
    </cfRule>
    <cfRule type="cellIs" dxfId="1584" priority="331" operator="equal">
      <formula>"Selecione uma opção:"</formula>
    </cfRule>
  </conditionalFormatting>
  <conditionalFormatting sqref="B202 B204:B207 R202:V202 R204:V205 R206:R207">
    <cfRule type="containsText" dxfId="1583" priority="328" operator="containsText" text="Preencha">
      <formula>NOT(ISERROR(SEARCH("Preencha",B202)))</formula>
    </cfRule>
    <cfRule type="cellIs" dxfId="1582" priority="329" operator="equal">
      <formula>"Selecione uma opção:"</formula>
    </cfRule>
  </conditionalFormatting>
  <conditionalFormatting sqref="B237:B255">
    <cfRule type="containsText" dxfId="1581" priority="322" operator="containsText" text="Preencha">
      <formula>NOT(ISERROR(SEARCH("Preencha",B237)))</formula>
    </cfRule>
    <cfRule type="cellIs" dxfId="1580" priority="323" operator="equal">
      <formula>"Selecione uma opção:"</formula>
    </cfRule>
  </conditionalFormatting>
  <conditionalFormatting sqref="B236">
    <cfRule type="containsText" dxfId="1579" priority="320" operator="containsText" text="Preencha">
      <formula>NOT(ISERROR(SEARCH("Preencha",B236)))</formula>
    </cfRule>
    <cfRule type="cellIs" dxfId="1578" priority="321" operator="equal">
      <formula>"Selecione uma opção:"</formula>
    </cfRule>
  </conditionalFormatting>
  <conditionalFormatting sqref="B256 R236:R256 U256:V256">
    <cfRule type="containsText" dxfId="1577" priority="318" operator="containsText" text="Preencha">
      <formula>NOT(ISERROR(SEARCH("Preencha",B236)))</formula>
    </cfRule>
    <cfRule type="cellIs" dxfId="1576" priority="319" operator="equal">
      <formula>"Selecione uma opção:"</formula>
    </cfRule>
  </conditionalFormatting>
  <conditionalFormatting sqref="B230 R230:U230 R232:U233 B232:B235 R234:R235">
    <cfRule type="containsText" dxfId="1575" priority="316" operator="containsText" text="Preencha">
      <formula>NOT(ISERROR(SEARCH("Preencha",B230)))</formula>
    </cfRule>
    <cfRule type="cellIs" dxfId="1574" priority="317" operator="equal">
      <formula>"Selecione uma opção:"</formula>
    </cfRule>
  </conditionalFormatting>
  <conditionalFormatting sqref="V230 V232:V235">
    <cfRule type="containsText" dxfId="1573" priority="280" operator="containsText" text="Preencha">
      <formula>NOT(ISERROR(SEARCH("Preencha",V230)))</formula>
    </cfRule>
    <cfRule type="cellIs" dxfId="1572" priority="281" operator="equal">
      <formula>"Selecione uma opção:"</formula>
    </cfRule>
  </conditionalFormatting>
  <conditionalFormatting sqref="B69 R69:U69">
    <cfRule type="containsText" dxfId="1571" priority="302" operator="containsText" text="Preencha">
      <formula>NOT(ISERROR(SEARCH("Preencha",B69)))</formula>
    </cfRule>
    <cfRule type="cellIs" dxfId="1570" priority="303" operator="equal">
      <formula>"Selecione uma opção:"</formula>
    </cfRule>
  </conditionalFormatting>
  <conditionalFormatting sqref="I74:I121">
    <cfRule type="containsText" dxfId="1569" priority="300" operator="containsText" text="Preencha">
      <formula>NOT(ISERROR(SEARCH("Preencha",I74)))</formula>
    </cfRule>
    <cfRule type="cellIs" dxfId="1568" priority="301" operator="equal">
      <formula>"Selecione uma opção:"</formula>
    </cfRule>
  </conditionalFormatting>
  <conditionalFormatting sqref="B265:B299">
    <cfRule type="containsText" dxfId="1567" priority="312" operator="containsText" text="Preencha">
      <formula>NOT(ISERROR(SEARCH("Preencha",B265)))</formula>
    </cfRule>
    <cfRule type="cellIs" dxfId="1566" priority="313" operator="equal">
      <formula>"Selecione uma opção:"</formula>
    </cfRule>
  </conditionalFormatting>
  <conditionalFormatting sqref="B264">
    <cfRule type="containsText" dxfId="1565" priority="310" operator="containsText" text="Preencha">
      <formula>NOT(ISERROR(SEARCH("Preencha",B264)))</formula>
    </cfRule>
    <cfRule type="cellIs" dxfId="1564" priority="311" operator="equal">
      <formula>"Selecione uma opção:"</formula>
    </cfRule>
  </conditionalFormatting>
  <conditionalFormatting sqref="B300 R264:R300 U300:V300">
    <cfRule type="containsText" dxfId="1563" priority="308" operator="containsText" text="Preencha">
      <formula>NOT(ISERROR(SEARCH("Preencha",B264)))</formula>
    </cfRule>
    <cfRule type="cellIs" dxfId="1562" priority="309" operator="equal">
      <formula>"Selecione uma opção:"</formula>
    </cfRule>
  </conditionalFormatting>
  <conditionalFormatting sqref="B258 R258:V258 R260:V261 B260:B263 R262:R263">
    <cfRule type="containsText" dxfId="1561" priority="306" operator="containsText" text="Preencha">
      <formula>NOT(ISERROR(SEARCH("Preencha",B258)))</formula>
    </cfRule>
    <cfRule type="cellIs" dxfId="1560" priority="307" operator="equal">
      <formula>"Selecione uma opção:"</formula>
    </cfRule>
  </conditionalFormatting>
  <conditionalFormatting sqref="V208:V229">
    <cfRule type="containsText" dxfId="1559" priority="286" operator="containsText" text="Preencha">
      <formula>NOT(ISERROR(SEARCH("Preencha",V208)))</formula>
    </cfRule>
    <cfRule type="cellIs" dxfId="1558" priority="287" operator="equal">
      <formula>"Selecione uma opção:"</formula>
    </cfRule>
  </conditionalFormatting>
  <conditionalFormatting sqref="V236:V255">
    <cfRule type="containsText" dxfId="1557" priority="282" operator="containsText" text="Preencha">
      <formula>NOT(ISERROR(SEARCH("Preencha",V236)))</formula>
    </cfRule>
    <cfRule type="cellIs" dxfId="1556" priority="283" operator="equal">
      <formula>"Selecione uma opção:"</formula>
    </cfRule>
  </conditionalFormatting>
  <conditionalFormatting sqref="V1:V2 V190:V199 V383:V606 V73:V122">
    <cfRule type="containsText" dxfId="1555" priority="298" operator="containsText" text="Preencha">
      <formula>NOT(ISERROR(SEARCH("Preencha",V1)))</formula>
    </cfRule>
    <cfRule type="cellIs" dxfId="1554" priority="299" operator="equal">
      <formula>"Selecione uma opção:"</formula>
    </cfRule>
  </conditionalFormatting>
  <conditionalFormatting sqref="V3:V8">
    <cfRule type="containsText" dxfId="1553" priority="296" operator="containsText" text="Preencha">
      <formula>NOT(ISERROR(SEARCH("Preencha",V3)))</formula>
    </cfRule>
    <cfRule type="cellIs" dxfId="1552" priority="297" operator="equal">
      <formula>"Selecione uma opção:"</formula>
    </cfRule>
  </conditionalFormatting>
  <conditionalFormatting sqref="V125 V127:V130">
    <cfRule type="containsText" dxfId="1551" priority="294" operator="containsText" text="Preencha">
      <formula>NOT(ISERROR(SEARCH("Preencha",V125)))</formula>
    </cfRule>
    <cfRule type="cellIs" dxfId="1550" priority="295" operator="equal">
      <formula>"Selecione uma opção:"</formula>
    </cfRule>
  </conditionalFormatting>
  <conditionalFormatting sqref="V123:V124">
    <cfRule type="containsText" dxfId="1549" priority="292" operator="containsText" text="Preencha">
      <formula>NOT(ISERROR(SEARCH("Preencha",V123)))</formula>
    </cfRule>
    <cfRule type="cellIs" dxfId="1548" priority="293" operator="equal">
      <formula>"Selecione uma opção:"</formula>
    </cfRule>
  </conditionalFormatting>
  <conditionalFormatting sqref="V67:V68 V70:V72">
    <cfRule type="containsText" dxfId="1547" priority="290" operator="containsText" text="Preencha">
      <formula>NOT(ISERROR(SEARCH("Preencha",V67)))</formula>
    </cfRule>
    <cfRule type="cellIs" dxfId="1546" priority="291" operator="equal">
      <formula>"Selecione uma opção:"</formula>
    </cfRule>
  </conditionalFormatting>
  <conditionalFormatting sqref="V184 V186:V189">
    <cfRule type="containsText" dxfId="1545" priority="288" operator="containsText" text="Preencha">
      <formula>NOT(ISERROR(SEARCH("Preencha",V184)))</formula>
    </cfRule>
    <cfRule type="cellIs" dxfId="1544" priority="289" operator="equal">
      <formula>"Selecione uma opção:"</formula>
    </cfRule>
  </conditionalFormatting>
  <conditionalFormatting sqref="V206:V207">
    <cfRule type="containsText" dxfId="1543" priority="284" operator="containsText" text="Preencha">
      <formula>NOT(ISERROR(SEARCH("Preencha",V206)))</formula>
    </cfRule>
    <cfRule type="cellIs" dxfId="1542" priority="285" operator="equal">
      <formula>"Selecione uma opção:"</formula>
    </cfRule>
  </conditionalFormatting>
  <conditionalFormatting sqref="V264:V299">
    <cfRule type="containsText" dxfId="1541" priority="278" operator="containsText" text="Preencha">
      <formula>NOT(ISERROR(SEARCH("Preencha",V264)))</formula>
    </cfRule>
    <cfRule type="cellIs" dxfId="1540" priority="279" operator="equal">
      <formula>"Selecione uma opção:"</formula>
    </cfRule>
  </conditionalFormatting>
  <conditionalFormatting sqref="V69">
    <cfRule type="containsText" dxfId="1539" priority="276" operator="containsText" text="Preencha">
      <formula>NOT(ISERROR(SEARCH("Preencha",V69)))</formula>
    </cfRule>
    <cfRule type="cellIs" dxfId="1538" priority="277" operator="equal">
      <formula>"Selecione uma opção:"</formula>
    </cfRule>
  </conditionalFormatting>
  <conditionalFormatting sqref="S73:S122">
    <cfRule type="containsText" dxfId="1537" priority="274" operator="containsText" text="Preencha">
      <formula>NOT(ISERROR(SEARCH("Preencha",S73)))</formula>
    </cfRule>
    <cfRule type="cellIs" dxfId="1536" priority="275" operator="equal">
      <formula>"Selecione uma opção:"</formula>
    </cfRule>
  </conditionalFormatting>
  <conditionalFormatting sqref="U73:U122">
    <cfRule type="containsText" dxfId="1535" priority="272" operator="containsText" text="Preencha">
      <formula>NOT(ISERROR(SEARCH("Preencha",U73)))</formula>
    </cfRule>
    <cfRule type="cellIs" dxfId="1534" priority="273" operator="equal">
      <formula>"Selecione uma opção:"</formula>
    </cfRule>
  </conditionalFormatting>
  <conditionalFormatting sqref="T73:T122">
    <cfRule type="containsText" dxfId="1533" priority="270" operator="containsText" text="Preencha">
      <formula>NOT(ISERROR(SEARCH("Preencha",T73)))</formula>
    </cfRule>
    <cfRule type="cellIs" dxfId="1532" priority="271" operator="equal">
      <formula>"Selecione uma opção:"</formula>
    </cfRule>
  </conditionalFormatting>
  <conditionalFormatting sqref="S15:S64">
    <cfRule type="containsText" dxfId="1531" priority="268" operator="containsText" text="Preencha">
      <formula>NOT(ISERROR(SEARCH("Preencha",S15)))</formula>
    </cfRule>
    <cfRule type="cellIs" dxfId="1530" priority="269" operator="equal">
      <formula>"Selecione uma opção:"</formula>
    </cfRule>
  </conditionalFormatting>
  <conditionalFormatting sqref="U15:U64">
    <cfRule type="containsText" dxfId="1529" priority="266" operator="containsText" text="Preencha">
      <formula>NOT(ISERROR(SEARCH("Preencha",U15)))</formula>
    </cfRule>
    <cfRule type="cellIs" dxfId="1528" priority="267" operator="equal">
      <formula>"Selecione uma opção:"</formula>
    </cfRule>
  </conditionalFormatting>
  <conditionalFormatting sqref="T15:T64">
    <cfRule type="containsText" dxfId="1527" priority="264" operator="containsText" text="Preencha">
      <formula>NOT(ISERROR(SEARCH("Preencha",T15)))</formula>
    </cfRule>
    <cfRule type="cellIs" dxfId="1526" priority="265" operator="equal">
      <formula>"Selecione uma opção:"</formula>
    </cfRule>
  </conditionalFormatting>
  <conditionalFormatting sqref="S190:S199">
    <cfRule type="containsText" dxfId="1525" priority="262" operator="containsText" text="Preencha">
      <formula>NOT(ISERROR(SEARCH("Preencha",S190)))</formula>
    </cfRule>
    <cfRule type="cellIs" dxfId="1524" priority="263" operator="equal">
      <formula>"Selecione uma opção:"</formula>
    </cfRule>
  </conditionalFormatting>
  <conditionalFormatting sqref="U190:U199">
    <cfRule type="containsText" dxfId="1523" priority="260" operator="containsText" text="Preencha">
      <formula>NOT(ISERROR(SEARCH("Preencha",U190)))</formula>
    </cfRule>
    <cfRule type="cellIs" dxfId="1522" priority="261" operator="equal">
      <formula>"Selecione uma opção:"</formula>
    </cfRule>
  </conditionalFormatting>
  <conditionalFormatting sqref="T190:T199">
    <cfRule type="containsText" dxfId="1521" priority="258" operator="containsText" text="Preencha">
      <formula>NOT(ISERROR(SEARCH("Preencha",T190)))</formula>
    </cfRule>
    <cfRule type="cellIs" dxfId="1520" priority="259" operator="equal">
      <formula>"Selecione uma opção:"</formula>
    </cfRule>
  </conditionalFormatting>
  <conditionalFormatting sqref="S208:S227">
    <cfRule type="containsText" dxfId="1519" priority="256" operator="containsText" text="Preencha">
      <formula>NOT(ISERROR(SEARCH("Preencha",S208)))</formula>
    </cfRule>
    <cfRule type="cellIs" dxfId="1518" priority="257" operator="equal">
      <formula>"Selecione uma opção:"</formula>
    </cfRule>
  </conditionalFormatting>
  <conditionalFormatting sqref="U208:U227">
    <cfRule type="containsText" dxfId="1517" priority="254" operator="containsText" text="Preencha">
      <formula>NOT(ISERROR(SEARCH("Preencha",U208)))</formula>
    </cfRule>
    <cfRule type="cellIs" dxfId="1516" priority="255" operator="equal">
      <formula>"Selecione uma opção:"</formula>
    </cfRule>
  </conditionalFormatting>
  <conditionalFormatting sqref="T208:T227">
    <cfRule type="containsText" dxfId="1515" priority="252" operator="containsText" text="Preencha">
      <formula>NOT(ISERROR(SEARCH("Preencha",T208)))</formula>
    </cfRule>
    <cfRule type="cellIs" dxfId="1514" priority="253" operator="equal">
      <formula>"Selecione uma opção:"</formula>
    </cfRule>
  </conditionalFormatting>
  <conditionalFormatting sqref="S236:S255">
    <cfRule type="containsText" dxfId="1513" priority="250" operator="containsText" text="Preencha">
      <formula>NOT(ISERROR(SEARCH("Preencha",S236)))</formula>
    </cfRule>
    <cfRule type="cellIs" dxfId="1512" priority="251" operator="equal">
      <formula>"Selecione uma opção:"</formula>
    </cfRule>
  </conditionalFormatting>
  <conditionalFormatting sqref="U236:U255">
    <cfRule type="containsText" dxfId="1511" priority="248" operator="containsText" text="Preencha">
      <formula>NOT(ISERROR(SEARCH("Preencha",U236)))</formula>
    </cfRule>
    <cfRule type="cellIs" dxfId="1510" priority="249" operator="equal">
      <formula>"Selecione uma opção:"</formula>
    </cfRule>
  </conditionalFormatting>
  <conditionalFormatting sqref="T236:T255">
    <cfRule type="containsText" dxfId="1509" priority="246" operator="containsText" text="Preencha">
      <formula>NOT(ISERROR(SEARCH("Preencha",T236)))</formula>
    </cfRule>
    <cfRule type="cellIs" dxfId="1508" priority="247" operator="equal">
      <formula>"Selecione uma opção:"</formula>
    </cfRule>
  </conditionalFormatting>
  <conditionalFormatting sqref="S264:S299">
    <cfRule type="containsText" dxfId="1507" priority="244" operator="containsText" text="Preencha">
      <formula>NOT(ISERROR(SEARCH("Preencha",S264)))</formula>
    </cfRule>
    <cfRule type="cellIs" dxfId="1506" priority="245" operator="equal">
      <formula>"Selecione uma opção:"</formula>
    </cfRule>
  </conditionalFormatting>
  <conditionalFormatting sqref="U264:U299">
    <cfRule type="containsText" dxfId="1505" priority="242" operator="containsText" text="Preencha">
      <formula>NOT(ISERROR(SEARCH("Preencha",U264)))</formula>
    </cfRule>
    <cfRule type="cellIs" dxfId="1504" priority="243" operator="equal">
      <formula>"Selecione uma opção:"</formula>
    </cfRule>
  </conditionalFormatting>
  <conditionalFormatting sqref="T264:T299">
    <cfRule type="containsText" dxfId="1503" priority="240" operator="containsText" text="Preencha">
      <formula>NOT(ISERROR(SEARCH("Preencha",T264)))</formula>
    </cfRule>
    <cfRule type="cellIs" dxfId="1502" priority="241" operator="equal">
      <formula>"Selecione uma opção:"</formula>
    </cfRule>
  </conditionalFormatting>
  <conditionalFormatting sqref="C70 C69:Q69">
    <cfRule type="containsText" dxfId="1501" priority="238" operator="containsText" text="Preencha">
      <formula>NOT(ISERROR(SEARCH("Preencha",C69)))</formula>
    </cfRule>
    <cfRule type="cellIs" dxfId="1500" priority="239" operator="equal">
      <formula>"Selecione uma opção:"</formula>
    </cfRule>
  </conditionalFormatting>
  <conditionalFormatting sqref="C128 C127:Q127">
    <cfRule type="containsText" dxfId="1499" priority="236" operator="containsText" text="Preencha">
      <formula>NOT(ISERROR(SEARCH("Preencha",C127)))</formula>
    </cfRule>
    <cfRule type="cellIs" dxfId="1498" priority="237" operator="equal">
      <formula>"Selecione uma opção:"</formula>
    </cfRule>
  </conditionalFormatting>
  <conditionalFormatting sqref="C131 E131:Q131">
    <cfRule type="containsText" dxfId="1497" priority="218" operator="containsText" text="Preencha">
      <formula>NOT(ISERROR(SEARCH("Preencha",C131)))</formula>
    </cfRule>
    <cfRule type="cellIs" dxfId="1496" priority="219" operator="equal">
      <formula>"Selecione uma opção:"</formula>
    </cfRule>
  </conditionalFormatting>
  <conditionalFormatting sqref="C73 E73:Q73">
    <cfRule type="containsText" dxfId="1495" priority="220" operator="containsText" text="Preencha">
      <formula>NOT(ISERROR(SEARCH("Preencha",C73)))</formula>
    </cfRule>
    <cfRule type="cellIs" dxfId="1494" priority="221" operator="equal">
      <formula>"Selecione uma opção:"</formula>
    </cfRule>
  </conditionalFormatting>
  <conditionalFormatting sqref="F38">
    <cfRule type="containsText" dxfId="1493" priority="176" operator="containsText" text="Preencha">
      <formula>NOT(ISERROR(SEARCH("Preencha",F38)))</formula>
    </cfRule>
    <cfRule type="cellIs" dxfId="1492" priority="177" operator="equal">
      <formula>"Selecione uma opção:"</formula>
    </cfRule>
  </conditionalFormatting>
  <conditionalFormatting sqref="B126:U126">
    <cfRule type="containsText" dxfId="1491" priority="174" operator="containsText" text="Preencha">
      <formula>NOT(ISERROR(SEARCH("Preencha",B126)))</formula>
    </cfRule>
    <cfRule type="cellIs" dxfId="1490" priority="175" operator="equal">
      <formula>"Selecione uma opção:"</formula>
    </cfRule>
  </conditionalFormatting>
  <conditionalFormatting sqref="V126">
    <cfRule type="containsText" dxfId="1489" priority="172" operator="containsText" text="Preencha">
      <formula>NOT(ISERROR(SEARCH("Preencha",V126)))</formula>
    </cfRule>
    <cfRule type="cellIs" dxfId="1488" priority="173" operator="equal">
      <formula>"Selecione uma opção:"</formula>
    </cfRule>
  </conditionalFormatting>
  <conditionalFormatting sqref="B185 R185:U185">
    <cfRule type="containsText" dxfId="1487" priority="170" operator="containsText" text="Preencha">
      <formula>NOT(ISERROR(SEARCH("Preencha",B185)))</formula>
    </cfRule>
    <cfRule type="cellIs" dxfId="1486" priority="171" operator="equal">
      <formula>"Selecione uma opção:"</formula>
    </cfRule>
  </conditionalFormatting>
  <conditionalFormatting sqref="V185">
    <cfRule type="containsText" dxfId="1485" priority="168" operator="containsText" text="Preencha">
      <formula>NOT(ISERROR(SEARCH("Preencha",V185)))</formula>
    </cfRule>
    <cfRule type="cellIs" dxfId="1484" priority="169" operator="equal">
      <formula>"Selecione uma opção:"</formula>
    </cfRule>
  </conditionalFormatting>
  <conditionalFormatting sqref="B203 R203:V203">
    <cfRule type="containsText" dxfId="1483" priority="166" operator="containsText" text="Preencha">
      <formula>NOT(ISERROR(SEARCH("Preencha",B203)))</formula>
    </cfRule>
    <cfRule type="cellIs" dxfId="1482" priority="167" operator="equal">
      <formula>"Selecione uma opção:"</formula>
    </cfRule>
  </conditionalFormatting>
  <conditionalFormatting sqref="B231 R231:V231">
    <cfRule type="containsText" dxfId="1481" priority="164" operator="containsText" text="Preencha">
      <formula>NOT(ISERROR(SEARCH("Preencha",B231)))</formula>
    </cfRule>
    <cfRule type="cellIs" dxfId="1480" priority="165" operator="equal">
      <formula>"Selecione uma opção:"</formula>
    </cfRule>
  </conditionalFormatting>
  <conditionalFormatting sqref="B259 R259:V259">
    <cfRule type="containsText" dxfId="1479" priority="162" operator="containsText" text="Preencha">
      <formula>NOT(ISERROR(SEARCH("Preencha",B259)))</formula>
    </cfRule>
    <cfRule type="cellIs" dxfId="1478" priority="163" operator="equal">
      <formula>"Selecione uma opção:"</formula>
    </cfRule>
  </conditionalFormatting>
  <conditionalFormatting sqref="S300:T300">
    <cfRule type="containsText" dxfId="1477" priority="149" operator="containsText" text="Preencha">
      <formula>NOT(ISERROR(SEARCH("Preencha",S300)))</formula>
    </cfRule>
    <cfRule type="cellIs" dxfId="1476" priority="150" operator="equal">
      <formula>"Selecione uma opção:"</formula>
    </cfRule>
  </conditionalFormatting>
  <conditionalFormatting sqref="S256:T256">
    <cfRule type="containsText" dxfId="1475" priority="147" operator="containsText" text="Preencha">
      <formula>NOT(ISERROR(SEARCH("Preencha",S256)))</formula>
    </cfRule>
    <cfRule type="cellIs" dxfId="1474" priority="148" operator="equal">
      <formula>"Selecione uma opção:"</formula>
    </cfRule>
  </conditionalFormatting>
  <conditionalFormatting sqref="S200:T200">
    <cfRule type="containsText" dxfId="1473" priority="145" operator="containsText" text="Preencha">
      <formula>NOT(ISERROR(SEARCH("Preencha",S200)))</formula>
    </cfRule>
    <cfRule type="cellIs" dxfId="1472" priority="146" operator="equal">
      <formula>"Selecione uma opção:"</formula>
    </cfRule>
  </conditionalFormatting>
  <conditionalFormatting sqref="D5">
    <cfRule type="cellIs" dxfId="1471" priority="144" operator="equal">
      <formula>0</formula>
    </cfRule>
  </conditionalFormatting>
  <conditionalFormatting sqref="C74:C122">
    <cfRule type="containsText" dxfId="1470" priority="137" operator="containsText" text="Preencha">
      <formula>NOT(ISERROR(SEARCH("Preencha",C74)))</formula>
    </cfRule>
    <cfRule type="cellIs" dxfId="1469" priority="138" operator="equal">
      <formula>"Selecione uma opção:"</formula>
    </cfRule>
  </conditionalFormatting>
  <conditionalFormatting sqref="C257:Q257 C200:Q201 C182:Q183">
    <cfRule type="containsText" dxfId="1468" priority="135" operator="containsText" text="Preencha">
      <formula>NOT(ISERROR(SEARCH("Preencha",C182)))</formula>
    </cfRule>
    <cfRule type="cellIs" dxfId="1467" priority="136" operator="equal">
      <formula>"Selecione uma opção:"</formula>
    </cfRule>
  </conditionalFormatting>
  <conditionalFormatting sqref="C188:Q188">
    <cfRule type="containsText" dxfId="1466" priority="133" operator="containsText" text="Preencha">
      <formula>NOT(ISERROR(SEARCH("Preencha",C188)))</formula>
    </cfRule>
    <cfRule type="cellIs" dxfId="1465" priority="134" operator="equal">
      <formula>"Selecione uma opção:"</formula>
    </cfRule>
  </conditionalFormatting>
  <conditionalFormatting sqref="C184:Q184">
    <cfRule type="containsText" dxfId="1464" priority="131" operator="containsText" text="Preencha">
      <formula>NOT(ISERROR(SEARCH("Preencha",C184)))</formula>
    </cfRule>
    <cfRule type="cellIs" dxfId="1463" priority="132" operator="equal">
      <formula>"Selecione uma opção:"</formula>
    </cfRule>
  </conditionalFormatting>
  <conditionalFormatting sqref="C202:Q202">
    <cfRule type="containsText" dxfId="1462" priority="125" operator="containsText" text="Preencha">
      <formula>NOT(ISERROR(SEARCH("Preencha",C202)))</formula>
    </cfRule>
    <cfRule type="cellIs" dxfId="1461" priority="126" operator="equal">
      <formula>"Selecione uma opção:"</formula>
    </cfRule>
  </conditionalFormatting>
  <conditionalFormatting sqref="N227:Q227 C228:Q229">
    <cfRule type="containsText" dxfId="1460" priority="129" operator="containsText" text="Preencha">
      <formula>NOT(ISERROR(SEARCH("Preencha",C227)))</formula>
    </cfRule>
    <cfRule type="cellIs" dxfId="1459" priority="130" operator="equal">
      <formula>"Selecione uma opção:"</formula>
    </cfRule>
  </conditionalFormatting>
  <conditionalFormatting sqref="C206:Q206">
    <cfRule type="containsText" dxfId="1458" priority="127" operator="containsText" text="Preencha">
      <formula>NOT(ISERROR(SEARCH("Preencha",C206)))</formula>
    </cfRule>
    <cfRule type="cellIs" dxfId="1457" priority="128" operator="equal">
      <formula>"Selecione uma opção:"</formula>
    </cfRule>
  </conditionalFormatting>
  <conditionalFormatting sqref="G227">
    <cfRule type="containsText" dxfId="1456" priority="123" operator="containsText" text="Preencha">
      <formula>NOT(ISERROR(SEARCH("Preencha",G227)))</formula>
    </cfRule>
    <cfRule type="cellIs" dxfId="1455" priority="124" operator="equal">
      <formula>"Selecione uma opção:"</formula>
    </cfRule>
  </conditionalFormatting>
  <conditionalFormatting sqref="C230:Q230">
    <cfRule type="containsText" dxfId="1454" priority="119" operator="containsText" text="Preencha">
      <formula>NOT(ISERROR(SEARCH("Preencha",C230)))</formula>
    </cfRule>
    <cfRule type="cellIs" dxfId="1453" priority="120" operator="equal">
      <formula>"Selecione uma opção:"</formula>
    </cfRule>
  </conditionalFormatting>
  <conditionalFormatting sqref="C234:Q234">
    <cfRule type="containsText" dxfId="1452" priority="121" operator="containsText" text="Preencha">
      <formula>NOT(ISERROR(SEARCH("Preencha",C234)))</formula>
    </cfRule>
    <cfRule type="cellIs" dxfId="1451" priority="122" operator="equal">
      <formula>"Selecione uma opção:"</formula>
    </cfRule>
  </conditionalFormatting>
  <conditionalFormatting sqref="C258:Q258">
    <cfRule type="containsText" dxfId="1450" priority="113" operator="containsText" text="Preencha">
      <formula>NOT(ISERROR(SEARCH("Preencha",C258)))</formula>
    </cfRule>
    <cfRule type="cellIs" dxfId="1449" priority="114" operator="equal">
      <formula>"Selecione uma opção:"</formula>
    </cfRule>
  </conditionalFormatting>
  <conditionalFormatting sqref="C300:I300">
    <cfRule type="containsText" dxfId="1448" priority="117" operator="containsText" text="Preencha">
      <formula>NOT(ISERROR(SEARCH("Preencha",C300)))</formula>
    </cfRule>
    <cfRule type="cellIs" dxfId="1447" priority="118" operator="equal">
      <formula>"Selecione uma opção:"</formula>
    </cfRule>
  </conditionalFormatting>
  <conditionalFormatting sqref="C262:Q262">
    <cfRule type="containsText" dxfId="1446" priority="115" operator="containsText" text="Preencha">
      <formula>NOT(ISERROR(SEARCH("Preencha",C262)))</formula>
    </cfRule>
    <cfRule type="cellIs" dxfId="1445" priority="116" operator="equal">
      <formula>"Selecione uma opção:"</formula>
    </cfRule>
  </conditionalFormatting>
  <conditionalFormatting sqref="C187 C186:Q186">
    <cfRule type="containsText" dxfId="1444" priority="111" operator="containsText" text="Preencha">
      <formula>NOT(ISERROR(SEARCH("Preencha",C186)))</formula>
    </cfRule>
    <cfRule type="cellIs" dxfId="1443" priority="112" operator="equal">
      <formula>"Selecione uma opção:"</formula>
    </cfRule>
  </conditionalFormatting>
  <conditionalFormatting sqref="C204:Q204">
    <cfRule type="containsText" dxfId="1442" priority="109" operator="containsText" text="Preencha">
      <formula>NOT(ISERROR(SEARCH("Preencha",C204)))</formula>
    </cfRule>
    <cfRule type="cellIs" dxfId="1441" priority="110" operator="equal">
      <formula>"Selecione uma opção:"</formula>
    </cfRule>
  </conditionalFormatting>
  <conditionalFormatting sqref="C233 C232:Q232">
    <cfRule type="containsText" dxfId="1440" priority="107" operator="containsText" text="Preencha">
      <formula>NOT(ISERROR(SEARCH("Preencha",C232)))</formula>
    </cfRule>
    <cfRule type="cellIs" dxfId="1439" priority="108" operator="equal">
      <formula>"Selecione uma opção:"</formula>
    </cfRule>
  </conditionalFormatting>
  <conditionalFormatting sqref="C261 C260:Q260">
    <cfRule type="containsText" dxfId="1438" priority="105" operator="containsText" text="Preencha">
      <formula>NOT(ISERROR(SEARCH("Preencha",C260)))</formula>
    </cfRule>
    <cfRule type="cellIs" dxfId="1437" priority="106" operator="equal">
      <formula>"Selecione uma opção:"</formula>
    </cfRule>
  </conditionalFormatting>
  <conditionalFormatting sqref="I191:I199">
    <cfRule type="containsText" dxfId="1436" priority="99" operator="containsText" text="Preencha">
      <formula>NOT(ISERROR(SEARCH("Preencha",I191)))</formula>
    </cfRule>
    <cfRule type="cellIs" dxfId="1435" priority="100" operator="equal">
      <formula>"Selecione uma opção:"</formula>
    </cfRule>
  </conditionalFormatting>
  <conditionalFormatting sqref="E190 G190:H190 C191:C199 E191:H199 K199:Q199 N190:Q198">
    <cfRule type="containsText" dxfId="1434" priority="103" operator="containsText" text="Preencha">
      <formula>NOT(ISERROR(SEARCH("Preencha",C190)))</formula>
    </cfRule>
    <cfRule type="cellIs" dxfId="1433" priority="104" operator="equal">
      <formula>"Selecione uma opção:"</formula>
    </cfRule>
  </conditionalFormatting>
  <conditionalFormatting sqref="C190 I190">
    <cfRule type="containsText" dxfId="1432" priority="101" operator="containsText" text="Preencha">
      <formula>NOT(ISERROR(SEARCH("Preencha",C190)))</formula>
    </cfRule>
    <cfRule type="cellIs" dxfId="1431" priority="102" operator="equal">
      <formula>"Selecione uma opção:"</formula>
    </cfRule>
  </conditionalFormatting>
  <conditionalFormatting sqref="G216:H226 N216:Q226 C216:C227">
    <cfRule type="containsText" dxfId="1430" priority="89" operator="containsText" text="Preencha">
      <formula>NOT(ISERROR(SEARCH("Preencha",C216)))</formula>
    </cfRule>
    <cfRule type="cellIs" dxfId="1429" priority="90" operator="equal">
      <formula>"Selecione uma opção:"</formula>
    </cfRule>
  </conditionalFormatting>
  <conditionalFormatting sqref="I216:I226">
    <cfRule type="containsText" dxfId="1428" priority="87" operator="containsText" text="Preencha">
      <formula>NOT(ISERROR(SEARCH("Preencha",I216)))</formula>
    </cfRule>
    <cfRule type="cellIs" dxfId="1427" priority="88" operator="equal">
      <formula>"Selecione uma opção:"</formula>
    </cfRule>
  </conditionalFormatting>
  <conditionalFormatting sqref="C256:Q256 N255:Q255">
    <cfRule type="containsText" dxfId="1426" priority="85" operator="containsText" text="Preencha">
      <formula>NOT(ISERROR(SEARCH("Preencha",C255)))</formula>
    </cfRule>
    <cfRule type="cellIs" dxfId="1425" priority="86" operator="equal">
      <formula>"Selecione uma opção:"</formula>
    </cfRule>
  </conditionalFormatting>
  <conditionalFormatting sqref="I209:I215">
    <cfRule type="containsText" dxfId="1424" priority="93" operator="containsText" text="Preencha">
      <formula>NOT(ISERROR(SEARCH("Preencha",I209)))</formula>
    </cfRule>
    <cfRule type="cellIs" dxfId="1423" priority="94" operator="equal">
      <formula>"Selecione uma opção:"</formula>
    </cfRule>
  </conditionalFormatting>
  <conditionalFormatting sqref="E208 G208:H208 C209:C215 E209:H210 N208:Q215 G211:H215 E211:F227">
    <cfRule type="containsText" dxfId="1422" priority="97" operator="containsText" text="Preencha">
      <formula>NOT(ISERROR(SEARCH("Preencha",C208)))</formula>
    </cfRule>
    <cfRule type="cellIs" dxfId="1421" priority="98" operator="equal">
      <formula>"Selecione uma opção:"</formula>
    </cfRule>
  </conditionalFormatting>
  <conditionalFormatting sqref="C208 I208">
    <cfRule type="containsText" dxfId="1420" priority="95" operator="containsText" text="Preencha">
      <formula>NOT(ISERROR(SEARCH("Preencha",C208)))</formula>
    </cfRule>
    <cfRule type="cellIs" dxfId="1419" priority="96" operator="equal">
      <formula>"Selecione uma opção:"</formula>
    </cfRule>
  </conditionalFormatting>
  <conditionalFormatting sqref="C205">
    <cfRule type="containsText" dxfId="1418" priority="91" operator="containsText" text="Preencha">
      <formula>NOT(ISERROR(SEARCH("Preencha",C205)))</formula>
    </cfRule>
    <cfRule type="cellIs" dxfId="1417" priority="92" operator="equal">
      <formula>"Selecione uma opção:"</formula>
    </cfRule>
  </conditionalFormatting>
  <conditionalFormatting sqref="G255">
    <cfRule type="containsText" dxfId="1416" priority="83" operator="containsText" text="Preencha">
      <formula>NOT(ISERROR(SEARCH("Preencha",G255)))</formula>
    </cfRule>
    <cfRule type="cellIs" dxfId="1415" priority="84" operator="equal">
      <formula>"Selecione uma opção:"</formula>
    </cfRule>
  </conditionalFormatting>
  <conditionalFormatting sqref="I237:I243">
    <cfRule type="containsText" dxfId="1414" priority="77" operator="containsText" text="Preencha">
      <formula>NOT(ISERROR(SEARCH("Preencha",I237)))</formula>
    </cfRule>
    <cfRule type="cellIs" dxfId="1413" priority="78" operator="equal">
      <formula>"Selecione uma opção:"</formula>
    </cfRule>
  </conditionalFormatting>
  <conditionalFormatting sqref="E236 G236:H236 C237:C243 E237:H238 N236:Q243 G239:H243 E239:F255">
    <cfRule type="containsText" dxfId="1412" priority="81" operator="containsText" text="Preencha">
      <formula>NOT(ISERROR(SEARCH("Preencha",C236)))</formula>
    </cfRule>
    <cfRule type="cellIs" dxfId="1411" priority="82" operator="equal">
      <formula>"Selecione uma opção:"</formula>
    </cfRule>
  </conditionalFormatting>
  <conditionalFormatting sqref="C236 I236">
    <cfRule type="containsText" dxfId="1410" priority="79" operator="containsText" text="Preencha">
      <formula>NOT(ISERROR(SEARCH("Preencha",C236)))</formula>
    </cfRule>
    <cfRule type="cellIs" dxfId="1409" priority="80" operator="equal">
      <formula>"Selecione uma opção:"</formula>
    </cfRule>
  </conditionalFormatting>
  <conditionalFormatting sqref="I244:I254">
    <cfRule type="containsText" dxfId="1408" priority="73" operator="containsText" text="Preencha">
      <formula>NOT(ISERROR(SEARCH("Preencha",I244)))</formula>
    </cfRule>
    <cfRule type="cellIs" dxfId="1407" priority="74" operator="equal">
      <formula>"Selecione uma opção:"</formula>
    </cfRule>
  </conditionalFormatting>
  <conditionalFormatting sqref="G244:H254 N244:Q254 C244:C255">
    <cfRule type="containsText" dxfId="1406" priority="75" operator="containsText" text="Preencha">
      <formula>NOT(ISERROR(SEARCH("Preencha",C244)))</formula>
    </cfRule>
    <cfRule type="cellIs" dxfId="1405" priority="76" operator="equal">
      <formula>"Selecione uma opção:"</formula>
    </cfRule>
  </conditionalFormatting>
  <conditionalFormatting sqref="I264">
    <cfRule type="containsText" dxfId="1404" priority="63" operator="containsText" text="Preencha">
      <formula>NOT(ISERROR(SEARCH("Preencha",I264)))</formula>
    </cfRule>
    <cfRule type="cellIs" dxfId="1403" priority="64" operator="equal">
      <formula>"Selecione uma opção:"</formula>
    </cfRule>
  </conditionalFormatting>
  <conditionalFormatting sqref="N272:Q282">
    <cfRule type="containsText" dxfId="1402" priority="67" operator="containsText" text="Preencha">
      <formula>NOT(ISERROR(SEARCH("Preencha",N272)))</formula>
    </cfRule>
    <cfRule type="cellIs" dxfId="1401" priority="68" operator="equal">
      <formula>"Selecione uma opção:"</formula>
    </cfRule>
  </conditionalFormatting>
  <conditionalFormatting sqref="N264:Q271 C265:C299">
    <cfRule type="containsText" dxfId="1400" priority="71" operator="containsText" text="Preencha">
      <formula>NOT(ISERROR(SEARCH("Preencha",C264)))</formula>
    </cfRule>
    <cfRule type="cellIs" dxfId="1399" priority="72" operator="equal">
      <formula>"Selecione uma opção:"</formula>
    </cfRule>
  </conditionalFormatting>
  <conditionalFormatting sqref="C264">
    <cfRule type="containsText" dxfId="1398" priority="69" operator="containsText" text="Preencha">
      <formula>NOT(ISERROR(SEARCH("Preencha",C264)))</formula>
    </cfRule>
    <cfRule type="cellIs" dxfId="1397" priority="70" operator="equal">
      <formula>"Selecione uma opção:"</formula>
    </cfRule>
  </conditionalFormatting>
  <conditionalFormatting sqref="N283:Q299">
    <cfRule type="containsText" dxfId="1396" priority="65" operator="containsText" text="Preencha">
      <formula>NOT(ISERROR(SEARCH("Preencha",N283)))</formula>
    </cfRule>
    <cfRule type="cellIs" dxfId="1395" priority="66" operator="equal">
      <formula>"Selecione uma opção:"</formula>
    </cfRule>
  </conditionalFormatting>
  <conditionalFormatting sqref="I265:I299">
    <cfRule type="containsText" dxfId="1394" priority="61" operator="containsText" text="Preencha">
      <formula>NOT(ISERROR(SEARCH("Preencha",I265)))</formula>
    </cfRule>
    <cfRule type="cellIs" dxfId="1393" priority="62" operator="equal">
      <formula>"Selecione uma opção:"</formula>
    </cfRule>
  </conditionalFormatting>
  <conditionalFormatting sqref="J300:Q300">
    <cfRule type="containsText" dxfId="1392" priority="59" operator="containsText" text="Preencha">
      <formula>NOT(ISERROR(SEARCH("Preencha",J300)))</formula>
    </cfRule>
    <cfRule type="cellIs" dxfId="1391" priority="60" operator="equal">
      <formula>"Selecione uma opção:"</formula>
    </cfRule>
  </conditionalFormatting>
  <conditionalFormatting sqref="C185:Q185">
    <cfRule type="containsText" dxfId="1390" priority="57" operator="containsText" text="Preencha">
      <formula>NOT(ISERROR(SEARCH("Preencha",C185)))</formula>
    </cfRule>
    <cfRule type="cellIs" dxfId="1389" priority="58" operator="equal">
      <formula>"Selecione uma opção:"</formula>
    </cfRule>
  </conditionalFormatting>
  <conditionalFormatting sqref="C203:Q203">
    <cfRule type="containsText" dxfId="1388" priority="55" operator="containsText" text="Preencha">
      <formula>NOT(ISERROR(SEARCH("Preencha",C203)))</formula>
    </cfRule>
    <cfRule type="cellIs" dxfId="1387" priority="56" operator="equal">
      <formula>"Selecione uma opção:"</formula>
    </cfRule>
  </conditionalFormatting>
  <conditionalFormatting sqref="C231:Q231">
    <cfRule type="containsText" dxfId="1386" priority="53" operator="containsText" text="Preencha">
      <formula>NOT(ISERROR(SEARCH("Preencha",C231)))</formula>
    </cfRule>
    <cfRule type="cellIs" dxfId="1385" priority="54" operator="equal">
      <formula>"Selecione uma opção:"</formula>
    </cfRule>
  </conditionalFormatting>
  <conditionalFormatting sqref="C259:Q259">
    <cfRule type="containsText" dxfId="1384" priority="51" operator="containsText" text="Preencha">
      <formula>NOT(ISERROR(SEARCH("Preencha",C259)))</formula>
    </cfRule>
    <cfRule type="cellIs" dxfId="1383" priority="52" operator="equal">
      <formula>"Selecione uma opção:"</formula>
    </cfRule>
  </conditionalFormatting>
  <conditionalFormatting sqref="C132:C181 E132:H181 K132:P181">
    <cfRule type="containsText" dxfId="1382" priority="49" operator="containsText" text="Preencha">
      <formula>NOT(ISERROR(SEARCH("Preencha",C132)))</formula>
    </cfRule>
    <cfRule type="cellIs" dxfId="1381" priority="50" operator="equal">
      <formula>"Selecione uma opção:"</formula>
    </cfRule>
  </conditionalFormatting>
  <conditionalFormatting sqref="I181">
    <cfRule type="containsText" dxfId="1380" priority="47" operator="containsText" text="Preencha">
      <formula>NOT(ISERROR(SEARCH("Preencha",I181)))</formula>
    </cfRule>
    <cfRule type="cellIs" dxfId="1379" priority="48" operator="equal">
      <formula>"Selecione uma opção:"</formula>
    </cfRule>
  </conditionalFormatting>
  <conditionalFormatting sqref="I132:I180">
    <cfRule type="containsText" dxfId="1378" priority="45" operator="containsText" text="Preencha">
      <formula>NOT(ISERROR(SEARCH("Preencha",I132)))</formula>
    </cfRule>
    <cfRule type="cellIs" dxfId="1377" priority="46" operator="equal">
      <formula>"Selecione uma opção:"</formula>
    </cfRule>
  </conditionalFormatting>
  <conditionalFormatting sqref="Q132:Q181">
    <cfRule type="containsText" dxfId="1376" priority="33" operator="containsText" text="Preencha">
      <formula>NOT(ISERROR(SEARCH("Preencha",Q132)))</formula>
    </cfRule>
    <cfRule type="cellIs" dxfId="1375" priority="34" operator="equal">
      <formula>"Selecione uma opção:"</formula>
    </cfRule>
  </conditionalFormatting>
  <conditionalFormatting sqref="C65:Q65">
    <cfRule type="containsText" dxfId="1374" priority="31" operator="containsText" text="Preencha">
      <formula>NOT(ISERROR(SEARCH("Preencha",C65)))</formula>
    </cfRule>
    <cfRule type="cellIs" dxfId="1373" priority="32" operator="equal">
      <formula>"Selecione uma opção:"</formula>
    </cfRule>
  </conditionalFormatting>
  <conditionalFormatting sqref="E39">
    <cfRule type="containsText" dxfId="1372" priority="29" operator="containsText" text="Preencha">
      <formula>NOT(ISERROR(SEARCH("Preencha",E39)))</formula>
    </cfRule>
    <cfRule type="cellIs" dxfId="1371" priority="30" operator="equal">
      <formula>"Selecione uma opção:"</formula>
    </cfRule>
  </conditionalFormatting>
  <conditionalFormatting sqref="C40:E64">
    <cfRule type="containsText" dxfId="1370" priority="27" operator="containsText" text="Preencha">
      <formula>NOT(ISERROR(SEARCH("Preencha",C40)))</formula>
    </cfRule>
    <cfRule type="cellIs" dxfId="1369" priority="28" operator="equal">
      <formula>"Selecione uma opção:"</formula>
    </cfRule>
  </conditionalFormatting>
  <conditionalFormatting sqref="C40:C64 I40:I64">
    <cfRule type="containsText" dxfId="1368" priority="25" operator="containsText" text="Preencha">
      <formula>NOT(ISERROR(SEARCH("Preencha",C40)))</formula>
    </cfRule>
    <cfRule type="cellIs" dxfId="1367" priority="26" operator="equal">
      <formula>"Selecione uma opção:"</formula>
    </cfRule>
  </conditionalFormatting>
  <conditionalFormatting sqref="F40:F64">
    <cfRule type="containsText" dxfId="1366" priority="23" operator="containsText" text="Preencha">
      <formula>NOT(ISERROR(SEARCH("Preencha",F40)))</formula>
    </cfRule>
    <cfRule type="cellIs" dxfId="1365" priority="24" operator="equal">
      <formula>"Selecione uma opção:"</formula>
    </cfRule>
  </conditionalFormatting>
  <conditionalFormatting sqref="J40:J64">
    <cfRule type="containsText" dxfId="1364" priority="21" operator="containsText" text="Preencha">
      <formula>NOT(ISERROR(SEARCH("Preencha",J40)))</formula>
    </cfRule>
    <cfRule type="cellIs" dxfId="1363" priority="22" operator="equal">
      <formula>"Selecione uma opção:"</formula>
    </cfRule>
  </conditionalFormatting>
  <conditionalFormatting sqref="J40:J64">
    <cfRule type="cellIs" dxfId="1362" priority="20" operator="equal">
      <formula>0</formula>
    </cfRule>
  </conditionalFormatting>
  <conditionalFormatting sqref="J38:Q38">
    <cfRule type="containsText" dxfId="1361" priority="18" operator="containsText" text="Preencha">
      <formula>NOT(ISERROR(SEARCH("Preencha",J38)))</formula>
    </cfRule>
    <cfRule type="cellIs" dxfId="1360" priority="19" operator="equal">
      <formula>"Selecione uma opção:"</formula>
    </cfRule>
  </conditionalFormatting>
  <conditionalFormatting sqref="C15:E37">
    <cfRule type="containsText" dxfId="1359" priority="16" operator="containsText" text="Preencha">
      <formula>NOT(ISERROR(SEARCH("Preencha",C15)))</formula>
    </cfRule>
    <cfRule type="cellIs" dxfId="1358" priority="17" operator="equal">
      <formula>"Selecione uma opção:"</formula>
    </cfRule>
  </conditionalFormatting>
  <conditionalFormatting sqref="F15 I15 C15">
    <cfRule type="containsText" dxfId="1357" priority="14" operator="containsText" text="Preencha">
      <formula>NOT(ISERROR(SEARCH("Preencha",C15)))</formula>
    </cfRule>
    <cfRule type="cellIs" dxfId="1356" priority="15" operator="equal">
      <formula>"Selecione uma opção:"</formula>
    </cfRule>
  </conditionalFormatting>
  <conditionalFormatting sqref="I16:I37 C16:C37">
    <cfRule type="containsText" dxfId="1355" priority="12" operator="containsText" text="Preencha">
      <formula>NOT(ISERROR(SEARCH("Preencha",C16)))</formula>
    </cfRule>
    <cfRule type="cellIs" dxfId="1354" priority="13" operator="equal">
      <formula>"Selecione uma opção:"</formula>
    </cfRule>
  </conditionalFormatting>
  <conditionalFormatting sqref="F16:F37">
    <cfRule type="containsText" dxfId="1353" priority="10" operator="containsText" text="Preencha">
      <formula>NOT(ISERROR(SEARCH("Preencha",F16)))</formula>
    </cfRule>
    <cfRule type="cellIs" dxfId="1352" priority="11" operator="equal">
      <formula>"Selecione uma opção:"</formula>
    </cfRule>
  </conditionalFormatting>
  <conditionalFormatting sqref="J15">
    <cfRule type="containsText" dxfId="1351" priority="8" operator="containsText" text="Preencha">
      <formula>NOT(ISERROR(SEARCH("Preencha",J15)))</formula>
    </cfRule>
    <cfRule type="cellIs" dxfId="1350" priority="9" operator="equal">
      <formula>"Selecione uma opção:"</formula>
    </cfRule>
  </conditionalFormatting>
  <conditionalFormatting sqref="J16:J37">
    <cfRule type="containsText" dxfId="1349" priority="6" operator="containsText" text="Preencha">
      <formula>NOT(ISERROR(SEARCH("Preencha",J16)))</formula>
    </cfRule>
    <cfRule type="cellIs" dxfId="1348" priority="7" operator="equal">
      <formula>"Selecione uma opção:"</formula>
    </cfRule>
  </conditionalFormatting>
  <conditionalFormatting sqref="J15:J37">
    <cfRule type="cellIs" dxfId="1347" priority="5" operator="equal">
      <formula>0</formula>
    </cfRule>
  </conditionalFormatting>
  <conditionalFormatting sqref="J15">
    <cfRule type="containsText" dxfId="1346" priority="3" operator="containsText" text="Preencha">
      <formula>NOT(ISERROR(SEARCH("Preencha",J15)))</formula>
    </cfRule>
    <cfRule type="cellIs" dxfId="1345" priority="4" operator="equal">
      <formula>"Selecione uma opção:"</formula>
    </cfRule>
  </conditionalFormatting>
  <conditionalFormatting sqref="J15">
    <cfRule type="containsText" dxfId="1344" priority="1" operator="containsText" text="Preencha">
      <formula>NOT(ISERROR(SEARCH("Preencha",J15)))</formula>
    </cfRule>
    <cfRule type="cellIs" dxfId="1343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4D0888D-BDB8-4627-8D2E-51F0E5C31FD5}">
      <formula1>0</formula1>
      <formula2>1000</formula2>
    </dataValidation>
    <dataValidation type="list" allowBlank="1" showInputMessage="1" showErrorMessage="1" sqref="H40:H64" xr:uid="{84C5CAD1-C0FB-4D0E-9C4F-4FB30D8DA0A8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60E82CB-6264-4A35-B009-9058A78F98BA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45D4A7DE-CD05-4F1B-B441-9A2668B6BFD2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6F7D03A5-28AA-4280-9A4A-BA9D6B52DEA3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B1:V606"/>
  <sheetViews>
    <sheetView showGridLines="0" topLeftCell="A296" zoomScale="85" zoomScaleNormal="85" workbookViewId="0">
      <selection activeCell="J37" sqref="J37"/>
    </sheetView>
  </sheetViews>
  <sheetFormatPr defaultColWidth="9.1796875" defaultRowHeight="14.5" outlineLevelRow="1"/>
  <cols>
    <col min="1" max="1" width="0.7265625" customWidth="1"/>
    <col min="2" max="2" width="2.453125" customWidth="1"/>
    <col min="3" max="3" width="18.1796875" customWidth="1"/>
    <col min="4" max="4" width="14" customWidth="1"/>
    <col min="5" max="5" width="15.7265625" customWidth="1"/>
    <col min="6" max="6" width="14.54296875" customWidth="1"/>
    <col min="7" max="7" width="12.1796875" customWidth="1"/>
    <col min="8" max="8" width="11.54296875" customWidth="1"/>
    <col min="9" max="9" width="24" customWidth="1"/>
    <col min="10" max="10" width="11.26953125" customWidth="1"/>
    <col min="11" max="11" width="11.1796875" customWidth="1"/>
    <col min="12" max="12" width="9.81640625" customWidth="1"/>
    <col min="13" max="13" width="11.54296875" customWidth="1"/>
    <col min="14" max="14" width="11.453125" customWidth="1"/>
    <col min="15" max="15" width="8.81640625" customWidth="1"/>
    <col min="16" max="16" width="15.26953125" customWidth="1"/>
    <col min="17" max="17" width="12.7265625" customWidth="1"/>
    <col min="18" max="18" width="3.1796875" customWidth="1"/>
    <col min="19" max="20" width="19.1796875" customWidth="1"/>
    <col min="21" max="21" width="38.26953125" customWidth="1"/>
    <col min="22" max="22" width="3.1796875" customWidth="1"/>
  </cols>
  <sheetData>
    <row r="1" spans="2:22" s="5" customFormat="1" ht="4.5" customHeight="1">
      <c r="B1" s="4"/>
    </row>
    <row r="2" spans="2:22" s="7" customFormat="1" ht="15" customHeight="1">
      <c r="B2" s="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2:22">
      <c r="B3" s="6"/>
      <c r="C3" s="67" t="s">
        <v>47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6"/>
      <c r="S3" s="66"/>
      <c r="T3" s="66"/>
      <c r="U3" s="66"/>
      <c r="V3" s="66"/>
    </row>
    <row r="4" spans="2:22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</row>
    <row r="5" spans="2:22" ht="21" customHeight="1">
      <c r="B5" s="6"/>
      <c r="C5" s="130" t="s">
        <v>126</v>
      </c>
      <c r="D5" s="131">
        <f>+Operação!D11</f>
        <v>0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</row>
    <row r="6" spans="2:22" ht="21" customHeight="1" thickBot="1">
      <c r="B6" s="6"/>
      <c r="C6" s="130" t="s">
        <v>125</v>
      </c>
      <c r="D6" s="89"/>
      <c r="E6" s="130" t="s">
        <v>129</v>
      </c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</row>
    <row r="7" spans="2:22" ht="21" customHeight="1" thickBot="1">
      <c r="B7" s="6"/>
      <c r="C7" s="129" t="s">
        <v>124</v>
      </c>
      <c r="D7" s="200"/>
      <c r="E7" s="132" t="s">
        <v>50</v>
      </c>
      <c r="F7" s="200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2:22">
      <c r="B8" s="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</row>
    <row r="9" spans="2:22">
      <c r="B9" s="6"/>
      <c r="C9" s="67" t="s">
        <v>18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6"/>
      <c r="S9" s="66"/>
      <c r="T9" s="66"/>
      <c r="U9" s="66"/>
      <c r="V9" s="66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6"/>
      <c r="S10" s="66"/>
      <c r="T10" s="66"/>
      <c r="U10" s="66"/>
      <c r="V10" s="66"/>
    </row>
    <row r="11" spans="2:22" ht="15" thickBot="1">
      <c r="B11" s="6"/>
      <c r="C11" s="86" t="s">
        <v>62</v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ht="100.5" customHeight="1" thickBot="1">
      <c r="B12" s="6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66"/>
      <c r="S12" s="66"/>
      <c r="T12" s="66"/>
      <c r="U12" s="66"/>
      <c r="V12" s="66"/>
    </row>
    <row r="13" spans="2:22" ht="15" thickBot="1">
      <c r="B13" s="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78" t="s">
        <v>76</v>
      </c>
      <c r="T13" s="79"/>
      <c r="U13" s="79"/>
      <c r="V13" s="66"/>
    </row>
    <row r="14" spans="2:22" ht="35.25" customHeight="1" thickBot="1">
      <c r="B14" s="6"/>
      <c r="C14" s="250" t="s">
        <v>70</v>
      </c>
      <c r="D14" s="250"/>
      <c r="E14" s="92"/>
      <c r="F14" s="237" t="s">
        <v>141</v>
      </c>
      <c r="G14" s="237"/>
      <c r="H14" s="92" t="s">
        <v>46</v>
      </c>
      <c r="I14" s="92" t="s">
        <v>144</v>
      </c>
      <c r="J14" s="92" t="s">
        <v>48</v>
      </c>
      <c r="K14" s="103"/>
      <c r="L14" s="103"/>
      <c r="M14" s="103"/>
      <c r="N14" s="103"/>
      <c r="O14" s="103"/>
      <c r="P14" s="103"/>
      <c r="Q14" s="92" t="s">
        <v>54</v>
      </c>
      <c r="R14" s="66"/>
      <c r="S14" s="77" t="s">
        <v>77</v>
      </c>
      <c r="T14" s="77" t="s">
        <v>78</v>
      </c>
      <c r="U14" s="77" t="s">
        <v>79</v>
      </c>
      <c r="V14" s="66"/>
    </row>
    <row r="15" spans="2:22" outlineLevel="1">
      <c r="B15" s="6"/>
      <c r="C15" s="251"/>
      <c r="D15" s="251"/>
      <c r="E15" s="251"/>
      <c r="F15" s="238"/>
      <c r="G15" s="238"/>
      <c r="H15" s="106"/>
      <c r="I15" s="107"/>
      <c r="J15" s="202">
        <f>(VLOOKUP(F15&amp;X15,'Calculo Taxa RH'!$B$10:$L$104,11,FALSE))</f>
        <v>0</v>
      </c>
      <c r="K15" s="104"/>
      <c r="L15" s="104"/>
      <c r="M15" s="104"/>
      <c r="N15" s="104"/>
      <c r="O15" s="104"/>
      <c r="P15" s="104"/>
      <c r="Q15" s="98">
        <f>+I15*J15</f>
        <v>0</v>
      </c>
      <c r="R15" s="66"/>
      <c r="S15" s="123"/>
      <c r="T15" s="123"/>
      <c r="U15" s="124"/>
      <c r="V15" s="66"/>
    </row>
    <row r="16" spans="2:22" outlineLevel="1">
      <c r="B16" s="6"/>
      <c r="C16" s="248"/>
      <c r="D16" s="248"/>
      <c r="E16" s="248"/>
      <c r="F16" s="234"/>
      <c r="G16" s="234"/>
      <c r="H16" s="108"/>
      <c r="I16" s="109"/>
      <c r="J16" s="202">
        <f>(VLOOKUP(F16&amp;X16,'Calculo Taxa RH'!$B$10:$L$104,11,FALSE))</f>
        <v>0</v>
      </c>
      <c r="K16" s="105"/>
      <c r="L16" s="105"/>
      <c r="M16" s="105"/>
      <c r="N16" s="105"/>
      <c r="O16" s="105"/>
      <c r="P16" s="105"/>
      <c r="Q16" s="75">
        <f t="shared" ref="Q16:Q37" si="0">+I16*J16</f>
        <v>0</v>
      </c>
      <c r="R16" s="66"/>
      <c r="S16" s="114"/>
      <c r="T16" s="114"/>
      <c r="U16" s="112"/>
      <c r="V16" s="66"/>
    </row>
    <row r="17" spans="2:22" outlineLevel="1">
      <c r="B17" s="6"/>
      <c r="C17" s="248"/>
      <c r="D17" s="248"/>
      <c r="E17" s="248"/>
      <c r="F17" s="234"/>
      <c r="G17" s="234"/>
      <c r="H17" s="108"/>
      <c r="I17" s="109"/>
      <c r="J17" s="202">
        <f>(VLOOKUP(F17&amp;X17,'Calculo Taxa RH'!$B$10:$L$104,11,FALSE))</f>
        <v>0</v>
      </c>
      <c r="K17" s="105"/>
      <c r="L17" s="105"/>
      <c r="M17" s="105"/>
      <c r="N17" s="105"/>
      <c r="O17" s="105"/>
      <c r="P17" s="105"/>
      <c r="Q17" s="75">
        <f t="shared" si="0"/>
        <v>0</v>
      </c>
      <c r="R17" s="66"/>
      <c r="S17" s="114"/>
      <c r="T17" s="114"/>
      <c r="U17" s="112"/>
      <c r="V17" s="66"/>
    </row>
    <row r="18" spans="2:22" outlineLevel="1">
      <c r="B18" s="6"/>
      <c r="C18" s="248"/>
      <c r="D18" s="248"/>
      <c r="E18" s="248"/>
      <c r="F18" s="234"/>
      <c r="G18" s="234"/>
      <c r="H18" s="108"/>
      <c r="I18" s="109"/>
      <c r="J18" s="202">
        <f>(VLOOKUP(F18&amp;X18,'Calculo Taxa RH'!$B$10:$L$104,11,FALSE))</f>
        <v>0</v>
      </c>
      <c r="K18" s="105"/>
      <c r="L18" s="105"/>
      <c r="M18" s="105"/>
      <c r="N18" s="105"/>
      <c r="O18" s="105"/>
      <c r="P18" s="105"/>
      <c r="Q18" s="75">
        <f t="shared" si="0"/>
        <v>0</v>
      </c>
      <c r="R18" s="66"/>
      <c r="S18" s="114"/>
      <c r="T18" s="114"/>
      <c r="U18" s="112"/>
      <c r="V18" s="66"/>
    </row>
    <row r="19" spans="2:22" outlineLevel="1">
      <c r="B19" s="6"/>
      <c r="C19" s="248"/>
      <c r="D19" s="248"/>
      <c r="E19" s="248"/>
      <c r="F19" s="234"/>
      <c r="G19" s="234"/>
      <c r="H19" s="108"/>
      <c r="I19" s="109"/>
      <c r="J19" s="202">
        <f>(VLOOKUP(F19&amp;X19,'Calculo Taxa RH'!$B$10:$L$104,11,FALSE))</f>
        <v>0</v>
      </c>
      <c r="K19" s="105"/>
      <c r="L19" s="105"/>
      <c r="M19" s="105"/>
      <c r="N19" s="105"/>
      <c r="O19" s="105"/>
      <c r="P19" s="105"/>
      <c r="Q19" s="75">
        <f t="shared" si="0"/>
        <v>0</v>
      </c>
      <c r="R19" s="66"/>
      <c r="S19" s="114"/>
      <c r="T19" s="114"/>
      <c r="U19" s="112"/>
      <c r="V19" s="66"/>
    </row>
    <row r="20" spans="2:22" outlineLevel="1">
      <c r="B20" s="6"/>
      <c r="C20" s="248"/>
      <c r="D20" s="248"/>
      <c r="E20" s="248"/>
      <c r="F20" s="234"/>
      <c r="G20" s="234"/>
      <c r="H20" s="108"/>
      <c r="I20" s="109"/>
      <c r="J20" s="202">
        <f>(VLOOKUP(F20&amp;X20,'Calculo Taxa RH'!$B$10:$L$104,11,FALSE))</f>
        <v>0</v>
      </c>
      <c r="K20" s="105"/>
      <c r="L20" s="105"/>
      <c r="M20" s="105"/>
      <c r="N20" s="105"/>
      <c r="O20" s="105"/>
      <c r="P20" s="105"/>
      <c r="Q20" s="75">
        <f t="shared" si="0"/>
        <v>0</v>
      </c>
      <c r="R20" s="66"/>
      <c r="S20" s="114"/>
      <c r="T20" s="114"/>
      <c r="U20" s="112"/>
      <c r="V20" s="66"/>
    </row>
    <row r="21" spans="2:22" outlineLevel="1">
      <c r="B21" s="6"/>
      <c r="C21" s="248"/>
      <c r="D21" s="248"/>
      <c r="E21" s="248"/>
      <c r="F21" s="234"/>
      <c r="G21" s="234"/>
      <c r="H21" s="108"/>
      <c r="I21" s="109"/>
      <c r="J21" s="202">
        <f>(VLOOKUP(F21&amp;X21,'Calculo Taxa RH'!$B$10:$L$104,11,FALSE))</f>
        <v>0</v>
      </c>
      <c r="K21" s="105"/>
      <c r="L21" s="105"/>
      <c r="M21" s="105"/>
      <c r="N21" s="105"/>
      <c r="O21" s="105"/>
      <c r="P21" s="105"/>
      <c r="Q21" s="75">
        <f t="shared" si="0"/>
        <v>0</v>
      </c>
      <c r="R21" s="66"/>
      <c r="S21" s="114"/>
      <c r="T21" s="114"/>
      <c r="U21" s="112"/>
      <c r="V21" s="66"/>
    </row>
    <row r="22" spans="2:22" outlineLevel="1">
      <c r="B22" s="6"/>
      <c r="C22" s="248"/>
      <c r="D22" s="248"/>
      <c r="E22" s="248"/>
      <c r="F22" s="234"/>
      <c r="G22" s="234"/>
      <c r="H22" s="108"/>
      <c r="I22" s="109"/>
      <c r="J22" s="202">
        <f>(VLOOKUP(F22&amp;X22,'Calculo Taxa RH'!$B$10:$L$104,11,FALSE))</f>
        <v>0</v>
      </c>
      <c r="K22" s="105"/>
      <c r="L22" s="105"/>
      <c r="M22" s="105"/>
      <c r="N22" s="105"/>
      <c r="O22" s="105"/>
      <c r="P22" s="105"/>
      <c r="Q22" s="75">
        <f t="shared" si="0"/>
        <v>0</v>
      </c>
      <c r="R22" s="66"/>
      <c r="S22" s="114"/>
      <c r="T22" s="114"/>
      <c r="U22" s="112"/>
      <c r="V22" s="66"/>
    </row>
    <row r="23" spans="2:22" outlineLevel="1">
      <c r="B23" s="6"/>
      <c r="C23" s="248"/>
      <c r="D23" s="248"/>
      <c r="E23" s="248"/>
      <c r="F23" s="234"/>
      <c r="G23" s="234"/>
      <c r="H23" s="108"/>
      <c r="I23" s="109"/>
      <c r="J23" s="202">
        <f>(VLOOKUP(F23&amp;X23,'Calculo Taxa RH'!$B$10:$L$104,11,FALSE))</f>
        <v>0</v>
      </c>
      <c r="K23" s="105"/>
      <c r="L23" s="105"/>
      <c r="M23" s="105"/>
      <c r="N23" s="105"/>
      <c r="O23" s="105"/>
      <c r="P23" s="105"/>
      <c r="Q23" s="75">
        <f t="shared" si="0"/>
        <v>0</v>
      </c>
      <c r="R23" s="66"/>
      <c r="S23" s="114"/>
      <c r="T23" s="114"/>
      <c r="U23" s="112"/>
      <c r="V23" s="66"/>
    </row>
    <row r="24" spans="2:22" outlineLevel="1">
      <c r="B24" s="6"/>
      <c r="C24" s="248"/>
      <c r="D24" s="248"/>
      <c r="E24" s="248"/>
      <c r="F24" s="234"/>
      <c r="G24" s="234"/>
      <c r="H24" s="108"/>
      <c r="I24" s="109"/>
      <c r="J24" s="202">
        <f>(VLOOKUP(F24&amp;X24,'Calculo Taxa RH'!$B$10:$L$104,11,FALSE))</f>
        <v>0</v>
      </c>
      <c r="K24" s="105"/>
      <c r="L24" s="105"/>
      <c r="M24" s="105"/>
      <c r="N24" s="105"/>
      <c r="O24" s="105"/>
      <c r="P24" s="105"/>
      <c r="Q24" s="75">
        <f t="shared" si="0"/>
        <v>0</v>
      </c>
      <c r="R24" s="66"/>
      <c r="S24" s="114"/>
      <c r="T24" s="114"/>
      <c r="U24" s="112"/>
      <c r="V24" s="66"/>
    </row>
    <row r="25" spans="2:22" outlineLevel="1">
      <c r="B25" s="6"/>
      <c r="C25" s="248"/>
      <c r="D25" s="248"/>
      <c r="E25" s="248"/>
      <c r="F25" s="234"/>
      <c r="G25" s="234"/>
      <c r="H25" s="108"/>
      <c r="I25" s="109"/>
      <c r="J25" s="202">
        <f>(VLOOKUP(F25&amp;X25,'Calculo Taxa RH'!$B$10:$L$104,11,FALSE))</f>
        <v>0</v>
      </c>
      <c r="K25" s="105"/>
      <c r="L25" s="105"/>
      <c r="M25" s="105"/>
      <c r="N25" s="105"/>
      <c r="O25" s="105"/>
      <c r="P25" s="105"/>
      <c r="Q25" s="75">
        <f t="shared" si="0"/>
        <v>0</v>
      </c>
      <c r="R25" s="66"/>
      <c r="S25" s="114"/>
      <c r="T25" s="114"/>
      <c r="U25" s="112"/>
      <c r="V25" s="66"/>
    </row>
    <row r="26" spans="2:22" outlineLevel="1">
      <c r="B26" s="6"/>
      <c r="C26" s="248"/>
      <c r="D26" s="248"/>
      <c r="E26" s="248"/>
      <c r="F26" s="234"/>
      <c r="G26" s="234"/>
      <c r="H26" s="108"/>
      <c r="I26" s="109"/>
      <c r="J26" s="202">
        <f>(VLOOKUP(F26&amp;X26,'Calculo Taxa RH'!$B$10:$L$104,11,FALSE))</f>
        <v>0</v>
      </c>
      <c r="K26" s="105"/>
      <c r="L26" s="105"/>
      <c r="M26" s="105"/>
      <c r="N26" s="105"/>
      <c r="O26" s="105"/>
      <c r="P26" s="105"/>
      <c r="Q26" s="75">
        <f t="shared" si="0"/>
        <v>0</v>
      </c>
      <c r="R26" s="66"/>
      <c r="S26" s="114"/>
      <c r="T26" s="114"/>
      <c r="U26" s="112"/>
      <c r="V26" s="66"/>
    </row>
    <row r="27" spans="2:22" outlineLevel="1">
      <c r="B27" s="6"/>
      <c r="C27" s="248"/>
      <c r="D27" s="248"/>
      <c r="E27" s="248"/>
      <c r="F27" s="234"/>
      <c r="G27" s="234"/>
      <c r="H27" s="108"/>
      <c r="I27" s="109"/>
      <c r="J27" s="202">
        <f>(VLOOKUP(F27&amp;X27,'Calculo Taxa RH'!$B$10:$L$104,11,FALSE))</f>
        <v>0</v>
      </c>
      <c r="K27" s="105"/>
      <c r="L27" s="105"/>
      <c r="M27" s="105"/>
      <c r="N27" s="105"/>
      <c r="O27" s="105"/>
      <c r="P27" s="105"/>
      <c r="Q27" s="75">
        <f t="shared" si="0"/>
        <v>0</v>
      </c>
      <c r="R27" s="66"/>
      <c r="S27" s="114"/>
      <c r="T27" s="114"/>
      <c r="U27" s="112"/>
      <c r="V27" s="66"/>
    </row>
    <row r="28" spans="2:22" outlineLevel="1">
      <c r="B28" s="6"/>
      <c r="C28" s="248"/>
      <c r="D28" s="248"/>
      <c r="E28" s="248"/>
      <c r="F28" s="234"/>
      <c r="G28" s="234"/>
      <c r="H28" s="108"/>
      <c r="I28" s="109"/>
      <c r="J28" s="202">
        <f>(VLOOKUP(F28&amp;X28,'Calculo Taxa RH'!$B$10:$L$104,11,FALSE))</f>
        <v>0</v>
      </c>
      <c r="K28" s="105"/>
      <c r="L28" s="105"/>
      <c r="M28" s="105"/>
      <c r="N28" s="105"/>
      <c r="O28" s="105"/>
      <c r="P28" s="105"/>
      <c r="Q28" s="75">
        <f t="shared" si="0"/>
        <v>0</v>
      </c>
      <c r="R28" s="66"/>
      <c r="S28" s="114"/>
      <c r="T28" s="114"/>
      <c r="U28" s="112"/>
      <c r="V28" s="66"/>
    </row>
    <row r="29" spans="2:22" outlineLevel="1">
      <c r="B29" s="6"/>
      <c r="C29" s="248"/>
      <c r="D29" s="248"/>
      <c r="E29" s="248"/>
      <c r="F29" s="234"/>
      <c r="G29" s="234"/>
      <c r="H29" s="108"/>
      <c r="I29" s="109"/>
      <c r="J29" s="202">
        <f>(VLOOKUP(F29&amp;X29,'Calculo Taxa RH'!$B$10:$L$104,11,FALSE))</f>
        <v>0</v>
      </c>
      <c r="K29" s="105"/>
      <c r="L29" s="105"/>
      <c r="M29" s="105"/>
      <c r="N29" s="105"/>
      <c r="O29" s="105"/>
      <c r="P29" s="105"/>
      <c r="Q29" s="75">
        <f t="shared" si="0"/>
        <v>0</v>
      </c>
      <c r="R29" s="66"/>
      <c r="S29" s="114"/>
      <c r="T29" s="114"/>
      <c r="U29" s="112"/>
      <c r="V29" s="66"/>
    </row>
    <row r="30" spans="2:22" outlineLevel="1">
      <c r="B30" s="6"/>
      <c r="C30" s="248"/>
      <c r="D30" s="248"/>
      <c r="E30" s="248"/>
      <c r="F30" s="234"/>
      <c r="G30" s="234"/>
      <c r="H30" s="108"/>
      <c r="I30" s="109"/>
      <c r="J30" s="202">
        <f>(VLOOKUP(F30&amp;X30,'Calculo Taxa RH'!$B$10:$L$104,11,FALSE))</f>
        <v>0</v>
      </c>
      <c r="K30" s="105"/>
      <c r="L30" s="105"/>
      <c r="M30" s="105"/>
      <c r="N30" s="105"/>
      <c r="O30" s="105"/>
      <c r="P30" s="105"/>
      <c r="Q30" s="75">
        <f t="shared" si="0"/>
        <v>0</v>
      </c>
      <c r="R30" s="66"/>
      <c r="S30" s="114"/>
      <c r="T30" s="114"/>
      <c r="U30" s="112"/>
      <c r="V30" s="66"/>
    </row>
    <row r="31" spans="2:22" outlineLevel="1">
      <c r="B31" s="6"/>
      <c r="C31" s="248"/>
      <c r="D31" s="248"/>
      <c r="E31" s="248"/>
      <c r="F31" s="234"/>
      <c r="G31" s="234"/>
      <c r="H31" s="108"/>
      <c r="I31" s="109"/>
      <c r="J31" s="202">
        <f>(VLOOKUP(F31&amp;X31,'Calculo Taxa RH'!$B$10:$L$104,11,FALSE))</f>
        <v>0</v>
      </c>
      <c r="K31" s="105"/>
      <c r="L31" s="105"/>
      <c r="M31" s="105"/>
      <c r="N31" s="105"/>
      <c r="O31" s="105"/>
      <c r="P31" s="105"/>
      <c r="Q31" s="75">
        <f t="shared" si="0"/>
        <v>0</v>
      </c>
      <c r="R31" s="66"/>
      <c r="S31" s="114"/>
      <c r="T31" s="114"/>
      <c r="U31" s="112"/>
      <c r="V31" s="66"/>
    </row>
    <row r="32" spans="2:22" outlineLevel="1">
      <c r="B32" s="6"/>
      <c r="C32" s="248"/>
      <c r="D32" s="248"/>
      <c r="E32" s="248"/>
      <c r="F32" s="234"/>
      <c r="G32" s="234"/>
      <c r="H32" s="108"/>
      <c r="I32" s="109"/>
      <c r="J32" s="202">
        <f>(VLOOKUP(F32&amp;X32,'Calculo Taxa RH'!$B$10:$L$104,11,FALSE))</f>
        <v>0</v>
      </c>
      <c r="K32" s="105"/>
      <c r="L32" s="105"/>
      <c r="M32" s="105"/>
      <c r="N32" s="105"/>
      <c r="O32" s="105"/>
      <c r="P32" s="105"/>
      <c r="Q32" s="75">
        <f t="shared" si="0"/>
        <v>0</v>
      </c>
      <c r="R32" s="66"/>
      <c r="S32" s="114"/>
      <c r="T32" s="114"/>
      <c r="U32" s="112"/>
      <c r="V32" s="66"/>
    </row>
    <row r="33" spans="2:22" outlineLevel="1">
      <c r="B33" s="6"/>
      <c r="C33" s="248"/>
      <c r="D33" s="248"/>
      <c r="E33" s="248"/>
      <c r="F33" s="234"/>
      <c r="G33" s="234"/>
      <c r="H33" s="108"/>
      <c r="I33" s="109"/>
      <c r="J33" s="202">
        <f>(VLOOKUP(F33&amp;X33,'Calculo Taxa RH'!$B$10:$L$104,11,FALSE))</f>
        <v>0</v>
      </c>
      <c r="K33" s="105"/>
      <c r="L33" s="105"/>
      <c r="M33" s="105"/>
      <c r="N33" s="105"/>
      <c r="O33" s="105"/>
      <c r="P33" s="105"/>
      <c r="Q33" s="75">
        <f t="shared" si="0"/>
        <v>0</v>
      </c>
      <c r="R33" s="66"/>
      <c r="S33" s="114"/>
      <c r="T33" s="114"/>
      <c r="U33" s="112"/>
      <c r="V33" s="66"/>
    </row>
    <row r="34" spans="2:22" outlineLevel="1">
      <c r="B34" s="6"/>
      <c r="C34" s="248"/>
      <c r="D34" s="248"/>
      <c r="E34" s="248"/>
      <c r="F34" s="234"/>
      <c r="G34" s="234"/>
      <c r="H34" s="108"/>
      <c r="I34" s="109"/>
      <c r="J34" s="202">
        <f>(VLOOKUP(F34&amp;X34,'Calculo Taxa RH'!$B$10:$L$104,11,FALSE))</f>
        <v>0</v>
      </c>
      <c r="K34" s="105"/>
      <c r="L34" s="105"/>
      <c r="M34" s="105"/>
      <c r="N34" s="105"/>
      <c r="O34" s="105"/>
      <c r="P34" s="105"/>
      <c r="Q34" s="75">
        <f t="shared" si="0"/>
        <v>0</v>
      </c>
      <c r="R34" s="66"/>
      <c r="S34" s="114"/>
      <c r="T34" s="114"/>
      <c r="U34" s="112"/>
      <c r="V34" s="66"/>
    </row>
    <row r="35" spans="2:22" outlineLevel="1">
      <c r="B35" s="6"/>
      <c r="C35" s="248"/>
      <c r="D35" s="248"/>
      <c r="E35" s="248"/>
      <c r="F35" s="234"/>
      <c r="G35" s="234"/>
      <c r="H35" s="108"/>
      <c r="I35" s="109"/>
      <c r="J35" s="202">
        <f>(VLOOKUP(F35&amp;X35,'Calculo Taxa RH'!$B$10:$L$104,11,FALSE))</f>
        <v>0</v>
      </c>
      <c r="K35" s="105"/>
      <c r="L35" s="105"/>
      <c r="M35" s="105"/>
      <c r="N35" s="105"/>
      <c r="O35" s="105"/>
      <c r="P35" s="105"/>
      <c r="Q35" s="75">
        <f t="shared" si="0"/>
        <v>0</v>
      </c>
      <c r="R35" s="66"/>
      <c r="S35" s="114"/>
      <c r="T35" s="114"/>
      <c r="U35" s="112"/>
      <c r="V35" s="66"/>
    </row>
    <row r="36" spans="2:22" outlineLevel="1">
      <c r="B36" s="6"/>
      <c r="C36" s="248"/>
      <c r="D36" s="248"/>
      <c r="E36" s="248"/>
      <c r="F36" s="234"/>
      <c r="G36" s="234"/>
      <c r="H36" s="108"/>
      <c r="I36" s="109"/>
      <c r="J36" s="202">
        <f>(VLOOKUP(F36&amp;X36,'Calculo Taxa RH'!$B$10:$L$104,11,FALSE))</f>
        <v>0</v>
      </c>
      <c r="K36" s="105"/>
      <c r="L36" s="105"/>
      <c r="M36" s="105"/>
      <c r="N36" s="105"/>
      <c r="O36" s="105"/>
      <c r="P36" s="105"/>
      <c r="Q36" s="75">
        <f t="shared" si="0"/>
        <v>0</v>
      </c>
      <c r="R36" s="66"/>
      <c r="S36" s="114"/>
      <c r="T36" s="114"/>
      <c r="U36" s="112"/>
      <c r="V36" s="66"/>
    </row>
    <row r="37" spans="2:22" outlineLevel="1">
      <c r="B37" s="6"/>
      <c r="C37" s="248"/>
      <c r="D37" s="248"/>
      <c r="E37" s="248"/>
      <c r="F37" s="234"/>
      <c r="G37" s="234"/>
      <c r="H37" s="108"/>
      <c r="I37" s="109"/>
      <c r="J37" s="202">
        <f>(VLOOKUP(F37&amp;X37,'Calculo Taxa RH'!$B$10:$L$104,11,FALSE))</f>
        <v>0</v>
      </c>
      <c r="K37" s="105"/>
      <c r="L37" s="105"/>
      <c r="M37" s="105"/>
      <c r="N37" s="105"/>
      <c r="O37" s="105"/>
      <c r="P37" s="105"/>
      <c r="Q37" s="75">
        <f t="shared" si="0"/>
        <v>0</v>
      </c>
      <c r="R37" s="66"/>
      <c r="S37" s="114"/>
      <c r="T37" s="114"/>
      <c r="U37" s="112"/>
      <c r="V37" s="66"/>
    </row>
    <row r="38" spans="2:22" ht="15" outlineLevel="1" thickBot="1">
      <c r="B38" s="6"/>
      <c r="C38" s="248"/>
      <c r="D38" s="248"/>
      <c r="E38" s="248"/>
      <c r="F38" s="234"/>
      <c r="G38" s="234"/>
      <c r="H38" s="108"/>
      <c r="I38" s="109"/>
      <c r="J38" s="96" t="s">
        <v>56</v>
      </c>
      <c r="K38" s="96"/>
      <c r="L38" s="96"/>
      <c r="M38" s="96"/>
      <c r="N38" s="96"/>
      <c r="O38" s="96"/>
      <c r="P38" s="96"/>
      <c r="Q38" s="97">
        <f>+SUM(Q15:Q37)</f>
        <v>0</v>
      </c>
      <c r="R38" s="66"/>
      <c r="S38" s="114"/>
      <c r="T38" s="114"/>
      <c r="U38" s="112"/>
      <c r="V38" s="66"/>
    </row>
    <row r="39" spans="2:22" ht="24.5" outlineLevel="1" thickBot="1">
      <c r="B39" s="6"/>
      <c r="C39" s="250" t="s">
        <v>70</v>
      </c>
      <c r="D39" s="250"/>
      <c r="E39" s="92"/>
      <c r="F39" s="237" t="s">
        <v>183</v>
      </c>
      <c r="G39" s="237"/>
      <c r="H39" s="92" t="s">
        <v>184</v>
      </c>
      <c r="I39" s="92" t="s">
        <v>185</v>
      </c>
      <c r="J39" s="92" t="s">
        <v>186</v>
      </c>
      <c r="K39" s="217" t="s">
        <v>187</v>
      </c>
      <c r="L39" s="217" t="s">
        <v>188</v>
      </c>
      <c r="M39" s="103"/>
      <c r="N39" s="103"/>
      <c r="O39" s="103"/>
      <c r="P39" s="103"/>
      <c r="Q39" s="92" t="s">
        <v>54</v>
      </c>
      <c r="R39" s="66"/>
      <c r="S39" s="114"/>
      <c r="T39" s="114"/>
      <c r="U39" s="112"/>
      <c r="V39" s="66"/>
    </row>
    <row r="40" spans="2:22" outlineLevel="1">
      <c r="B40" s="6"/>
      <c r="C40" s="248"/>
      <c r="D40" s="248"/>
      <c r="E40" s="248"/>
      <c r="F40" s="234"/>
      <c r="G40" s="234"/>
      <c r="H40" s="108"/>
      <c r="I40" s="109"/>
      <c r="J40" s="218"/>
      <c r="K40" s="219"/>
      <c r="L40" s="219"/>
      <c r="M40" s="105"/>
      <c r="N40" s="105"/>
      <c r="O40" s="105"/>
      <c r="P40" s="105"/>
      <c r="Q40" s="75">
        <f t="shared" ref="Q40:Q64" si="1">J40+K40+L40</f>
        <v>0</v>
      </c>
      <c r="R40" s="66"/>
      <c r="S40" s="114"/>
      <c r="T40" s="114"/>
      <c r="U40" s="112"/>
      <c r="V40" s="66"/>
    </row>
    <row r="41" spans="2:22" outlineLevel="1">
      <c r="B41" s="6"/>
      <c r="C41" s="248"/>
      <c r="D41" s="248"/>
      <c r="E41" s="248"/>
      <c r="F41" s="234"/>
      <c r="G41" s="234"/>
      <c r="H41" s="108"/>
      <c r="I41" s="109"/>
      <c r="J41" s="218"/>
      <c r="K41" s="219"/>
      <c r="L41" s="219"/>
      <c r="M41" s="105"/>
      <c r="N41" s="105"/>
      <c r="O41" s="105"/>
      <c r="P41" s="105"/>
      <c r="Q41" s="75">
        <f>J41+K41+L41</f>
        <v>0</v>
      </c>
      <c r="R41" s="66"/>
      <c r="S41" s="114"/>
      <c r="T41" s="114"/>
      <c r="U41" s="112"/>
      <c r="V41" s="66"/>
    </row>
    <row r="42" spans="2:22" outlineLevel="1">
      <c r="B42" s="6"/>
      <c r="C42" s="248"/>
      <c r="D42" s="248"/>
      <c r="E42" s="248"/>
      <c r="F42" s="234"/>
      <c r="G42" s="234"/>
      <c r="H42" s="108"/>
      <c r="I42" s="109"/>
      <c r="J42" s="218"/>
      <c r="K42" s="219"/>
      <c r="L42" s="219"/>
      <c r="M42" s="105"/>
      <c r="N42" s="105"/>
      <c r="O42" s="105"/>
      <c r="P42" s="105"/>
      <c r="Q42" s="75">
        <f t="shared" si="1"/>
        <v>0</v>
      </c>
      <c r="R42" s="66"/>
      <c r="S42" s="114"/>
      <c r="T42" s="114"/>
      <c r="U42" s="112"/>
      <c r="V42" s="66"/>
    </row>
    <row r="43" spans="2:22" outlineLevel="1">
      <c r="B43" s="6"/>
      <c r="C43" s="248"/>
      <c r="D43" s="248"/>
      <c r="E43" s="248"/>
      <c r="F43" s="234"/>
      <c r="G43" s="234"/>
      <c r="H43" s="108"/>
      <c r="I43" s="109"/>
      <c r="J43" s="218"/>
      <c r="K43" s="219"/>
      <c r="L43" s="219"/>
      <c r="M43" s="105"/>
      <c r="N43" s="105"/>
      <c r="O43" s="105"/>
      <c r="P43" s="105"/>
      <c r="Q43" s="75">
        <f t="shared" si="1"/>
        <v>0</v>
      </c>
      <c r="R43" s="66"/>
      <c r="S43" s="114"/>
      <c r="T43" s="114"/>
      <c r="U43" s="112"/>
      <c r="V43" s="66"/>
    </row>
    <row r="44" spans="2:22" outlineLevel="1">
      <c r="B44" s="6"/>
      <c r="C44" s="248"/>
      <c r="D44" s="248"/>
      <c r="E44" s="248"/>
      <c r="F44" s="234"/>
      <c r="G44" s="234"/>
      <c r="H44" s="108"/>
      <c r="I44" s="109"/>
      <c r="J44" s="218"/>
      <c r="K44" s="219"/>
      <c r="L44" s="219"/>
      <c r="M44" s="105"/>
      <c r="N44" s="105"/>
      <c r="O44" s="105"/>
      <c r="P44" s="105"/>
      <c r="Q44" s="75">
        <f t="shared" si="1"/>
        <v>0</v>
      </c>
      <c r="R44" s="66"/>
      <c r="S44" s="114"/>
      <c r="T44" s="114"/>
      <c r="U44" s="112"/>
      <c r="V44" s="66"/>
    </row>
    <row r="45" spans="2:22" outlineLevel="1">
      <c r="B45" s="6"/>
      <c r="C45" s="248"/>
      <c r="D45" s="248"/>
      <c r="E45" s="248"/>
      <c r="F45" s="234"/>
      <c r="G45" s="234"/>
      <c r="H45" s="108"/>
      <c r="I45" s="109"/>
      <c r="J45" s="218"/>
      <c r="K45" s="219"/>
      <c r="L45" s="219"/>
      <c r="M45" s="105"/>
      <c r="N45" s="105"/>
      <c r="O45" s="105"/>
      <c r="P45" s="105"/>
      <c r="Q45" s="75">
        <f t="shared" si="1"/>
        <v>0</v>
      </c>
      <c r="R45" s="66"/>
      <c r="S45" s="114"/>
      <c r="T45" s="114"/>
      <c r="U45" s="112"/>
      <c r="V45" s="66"/>
    </row>
    <row r="46" spans="2:22" outlineLevel="1">
      <c r="B46" s="6"/>
      <c r="C46" s="248"/>
      <c r="D46" s="248"/>
      <c r="E46" s="248"/>
      <c r="F46" s="234"/>
      <c r="G46" s="234"/>
      <c r="H46" s="108"/>
      <c r="I46" s="109"/>
      <c r="J46" s="218"/>
      <c r="K46" s="219"/>
      <c r="L46" s="219"/>
      <c r="M46" s="105"/>
      <c r="N46" s="105"/>
      <c r="O46" s="105"/>
      <c r="P46" s="105"/>
      <c r="Q46" s="75">
        <f t="shared" si="1"/>
        <v>0</v>
      </c>
      <c r="R46" s="66"/>
      <c r="S46" s="114"/>
      <c r="T46" s="114"/>
      <c r="U46" s="112"/>
      <c r="V46" s="66"/>
    </row>
    <row r="47" spans="2:22" outlineLevel="1">
      <c r="B47" s="6"/>
      <c r="C47" s="248"/>
      <c r="D47" s="248"/>
      <c r="E47" s="248"/>
      <c r="F47" s="234"/>
      <c r="G47" s="234"/>
      <c r="H47" s="108"/>
      <c r="I47" s="109"/>
      <c r="J47" s="218"/>
      <c r="K47" s="219"/>
      <c r="L47" s="219"/>
      <c r="M47" s="105"/>
      <c r="N47" s="105"/>
      <c r="O47" s="105"/>
      <c r="P47" s="105"/>
      <c r="Q47" s="75">
        <f t="shared" si="1"/>
        <v>0</v>
      </c>
      <c r="R47" s="66"/>
      <c r="S47" s="114"/>
      <c r="T47" s="114"/>
      <c r="U47" s="112"/>
      <c r="V47" s="66"/>
    </row>
    <row r="48" spans="2:22" outlineLevel="1">
      <c r="B48" s="6"/>
      <c r="C48" s="248"/>
      <c r="D48" s="248"/>
      <c r="E48" s="248"/>
      <c r="F48" s="234"/>
      <c r="G48" s="234"/>
      <c r="H48" s="108"/>
      <c r="I48" s="109"/>
      <c r="J48" s="218"/>
      <c r="K48" s="219"/>
      <c r="L48" s="219"/>
      <c r="M48" s="105"/>
      <c r="N48" s="105"/>
      <c r="O48" s="105"/>
      <c r="P48" s="105"/>
      <c r="Q48" s="75">
        <f t="shared" si="1"/>
        <v>0</v>
      </c>
      <c r="R48" s="66"/>
      <c r="S48" s="114"/>
      <c r="T48" s="114"/>
      <c r="U48" s="112"/>
      <c r="V48" s="66"/>
    </row>
    <row r="49" spans="2:22" outlineLevel="1">
      <c r="B49" s="6"/>
      <c r="C49" s="248"/>
      <c r="D49" s="248"/>
      <c r="E49" s="248"/>
      <c r="F49" s="234"/>
      <c r="G49" s="234"/>
      <c r="H49" s="108"/>
      <c r="I49" s="109"/>
      <c r="J49" s="218"/>
      <c r="K49" s="219"/>
      <c r="L49" s="219"/>
      <c r="M49" s="105"/>
      <c r="N49" s="105"/>
      <c r="O49" s="105"/>
      <c r="P49" s="105"/>
      <c r="Q49" s="75">
        <f t="shared" si="1"/>
        <v>0</v>
      </c>
      <c r="R49" s="66"/>
      <c r="S49" s="114"/>
      <c r="T49" s="114"/>
      <c r="U49" s="112"/>
      <c r="V49" s="66"/>
    </row>
    <row r="50" spans="2:22" outlineLevel="1">
      <c r="B50" s="6"/>
      <c r="C50" s="248"/>
      <c r="D50" s="248"/>
      <c r="E50" s="248"/>
      <c r="F50" s="234"/>
      <c r="G50" s="234"/>
      <c r="H50" s="108"/>
      <c r="I50" s="109"/>
      <c r="J50" s="218"/>
      <c r="K50" s="219"/>
      <c r="L50" s="219"/>
      <c r="M50" s="105"/>
      <c r="N50" s="105"/>
      <c r="O50" s="105"/>
      <c r="P50" s="105"/>
      <c r="Q50" s="75">
        <f t="shared" si="1"/>
        <v>0</v>
      </c>
      <c r="R50" s="66"/>
      <c r="S50" s="114"/>
      <c r="T50" s="114"/>
      <c r="U50" s="112"/>
      <c r="V50" s="66"/>
    </row>
    <row r="51" spans="2:22" outlineLevel="1">
      <c r="B51" s="6"/>
      <c r="C51" s="248"/>
      <c r="D51" s="248"/>
      <c r="E51" s="248"/>
      <c r="F51" s="234"/>
      <c r="G51" s="234"/>
      <c r="H51" s="108"/>
      <c r="I51" s="109"/>
      <c r="J51" s="218"/>
      <c r="K51" s="219"/>
      <c r="L51" s="219"/>
      <c r="M51" s="105"/>
      <c r="N51" s="105"/>
      <c r="O51" s="105"/>
      <c r="P51" s="105"/>
      <c r="Q51" s="75">
        <f t="shared" si="1"/>
        <v>0</v>
      </c>
      <c r="R51" s="66"/>
      <c r="S51" s="114"/>
      <c r="T51" s="114"/>
      <c r="U51" s="112"/>
      <c r="V51" s="66"/>
    </row>
    <row r="52" spans="2:22" outlineLevel="1">
      <c r="B52" s="6"/>
      <c r="C52" s="248"/>
      <c r="D52" s="248"/>
      <c r="E52" s="248"/>
      <c r="F52" s="234"/>
      <c r="G52" s="234"/>
      <c r="H52" s="108"/>
      <c r="I52" s="109"/>
      <c r="J52" s="218"/>
      <c r="K52" s="219"/>
      <c r="L52" s="219"/>
      <c r="M52" s="105"/>
      <c r="N52" s="105"/>
      <c r="O52" s="105"/>
      <c r="P52" s="105"/>
      <c r="Q52" s="75">
        <f t="shared" si="1"/>
        <v>0</v>
      </c>
      <c r="R52" s="66"/>
      <c r="S52" s="114"/>
      <c r="T52" s="114"/>
      <c r="U52" s="112"/>
      <c r="V52" s="66"/>
    </row>
    <row r="53" spans="2:22" outlineLevel="1">
      <c r="B53" s="6"/>
      <c r="C53" s="248"/>
      <c r="D53" s="248"/>
      <c r="E53" s="248"/>
      <c r="F53" s="234"/>
      <c r="G53" s="234"/>
      <c r="H53" s="108"/>
      <c r="I53" s="109"/>
      <c r="J53" s="218"/>
      <c r="K53" s="219"/>
      <c r="L53" s="219"/>
      <c r="M53" s="105"/>
      <c r="N53" s="105"/>
      <c r="O53" s="105"/>
      <c r="P53" s="105"/>
      <c r="Q53" s="75">
        <f t="shared" si="1"/>
        <v>0</v>
      </c>
      <c r="R53" s="66"/>
      <c r="S53" s="114"/>
      <c r="T53" s="114"/>
      <c r="U53" s="112"/>
      <c r="V53" s="66"/>
    </row>
    <row r="54" spans="2:22" outlineLevel="1">
      <c r="B54" s="6"/>
      <c r="C54" s="248"/>
      <c r="D54" s="248"/>
      <c r="E54" s="248"/>
      <c r="F54" s="234"/>
      <c r="G54" s="234"/>
      <c r="H54" s="108"/>
      <c r="I54" s="109"/>
      <c r="J54" s="218"/>
      <c r="K54" s="219"/>
      <c r="L54" s="219"/>
      <c r="M54" s="105"/>
      <c r="N54" s="105"/>
      <c r="O54" s="105"/>
      <c r="P54" s="105"/>
      <c r="Q54" s="75">
        <f t="shared" si="1"/>
        <v>0</v>
      </c>
      <c r="R54" s="66"/>
      <c r="S54" s="114"/>
      <c r="T54" s="114"/>
      <c r="U54" s="112"/>
      <c r="V54" s="66"/>
    </row>
    <row r="55" spans="2:22" outlineLevel="1">
      <c r="B55" s="6"/>
      <c r="C55" s="248"/>
      <c r="D55" s="248"/>
      <c r="E55" s="248"/>
      <c r="F55" s="234"/>
      <c r="G55" s="234"/>
      <c r="H55" s="108"/>
      <c r="I55" s="109"/>
      <c r="J55" s="218"/>
      <c r="K55" s="219"/>
      <c r="L55" s="219"/>
      <c r="M55" s="105"/>
      <c r="N55" s="105"/>
      <c r="O55" s="105"/>
      <c r="P55" s="105"/>
      <c r="Q55" s="75">
        <f t="shared" si="1"/>
        <v>0</v>
      </c>
      <c r="R55" s="66"/>
      <c r="S55" s="114"/>
      <c r="T55" s="114"/>
      <c r="U55" s="112"/>
      <c r="V55" s="66"/>
    </row>
    <row r="56" spans="2:22" outlineLevel="1">
      <c r="B56" s="6"/>
      <c r="C56" s="248"/>
      <c r="D56" s="248"/>
      <c r="E56" s="248"/>
      <c r="F56" s="234"/>
      <c r="G56" s="234"/>
      <c r="H56" s="108"/>
      <c r="I56" s="109"/>
      <c r="J56" s="218"/>
      <c r="K56" s="219"/>
      <c r="L56" s="219"/>
      <c r="M56" s="105"/>
      <c r="N56" s="105"/>
      <c r="O56" s="105"/>
      <c r="P56" s="105"/>
      <c r="Q56" s="75">
        <f t="shared" si="1"/>
        <v>0</v>
      </c>
      <c r="R56" s="66"/>
      <c r="S56" s="114"/>
      <c r="T56" s="114"/>
      <c r="U56" s="112"/>
      <c r="V56" s="66"/>
    </row>
    <row r="57" spans="2:22" outlineLevel="1">
      <c r="B57" s="6"/>
      <c r="C57" s="248"/>
      <c r="D57" s="248"/>
      <c r="E57" s="248"/>
      <c r="F57" s="234"/>
      <c r="G57" s="234"/>
      <c r="H57" s="108"/>
      <c r="I57" s="109"/>
      <c r="J57" s="218"/>
      <c r="K57" s="219"/>
      <c r="L57" s="219"/>
      <c r="M57" s="105"/>
      <c r="N57" s="105"/>
      <c r="O57" s="105"/>
      <c r="P57" s="105"/>
      <c r="Q57" s="75">
        <f t="shared" si="1"/>
        <v>0</v>
      </c>
      <c r="R57" s="66"/>
      <c r="S57" s="114"/>
      <c r="T57" s="114"/>
      <c r="U57" s="112"/>
      <c r="V57" s="66"/>
    </row>
    <row r="58" spans="2:22" outlineLevel="1">
      <c r="B58" s="6"/>
      <c r="C58" s="248"/>
      <c r="D58" s="248"/>
      <c r="E58" s="248"/>
      <c r="F58" s="234"/>
      <c r="G58" s="234"/>
      <c r="H58" s="108"/>
      <c r="I58" s="109"/>
      <c r="J58" s="218"/>
      <c r="K58" s="219"/>
      <c r="L58" s="219"/>
      <c r="M58" s="105"/>
      <c r="N58" s="105"/>
      <c r="O58" s="105"/>
      <c r="P58" s="105"/>
      <c r="Q58" s="75">
        <f t="shared" si="1"/>
        <v>0</v>
      </c>
      <c r="R58" s="66"/>
      <c r="S58" s="114"/>
      <c r="T58" s="114"/>
      <c r="U58" s="112"/>
      <c r="V58" s="66"/>
    </row>
    <row r="59" spans="2:22" outlineLevel="1">
      <c r="B59" s="6"/>
      <c r="C59" s="248"/>
      <c r="D59" s="248"/>
      <c r="E59" s="248"/>
      <c r="F59" s="234"/>
      <c r="G59" s="234"/>
      <c r="H59" s="108"/>
      <c r="I59" s="109"/>
      <c r="J59" s="218"/>
      <c r="K59" s="219"/>
      <c r="L59" s="219"/>
      <c r="M59" s="105"/>
      <c r="N59" s="105"/>
      <c r="O59" s="105"/>
      <c r="P59" s="105"/>
      <c r="Q59" s="75">
        <f t="shared" si="1"/>
        <v>0</v>
      </c>
      <c r="R59" s="66"/>
      <c r="S59" s="114"/>
      <c r="T59" s="114"/>
      <c r="U59" s="112"/>
      <c r="V59" s="66"/>
    </row>
    <row r="60" spans="2:22" outlineLevel="1">
      <c r="B60" s="6"/>
      <c r="C60" s="248"/>
      <c r="D60" s="248"/>
      <c r="E60" s="248"/>
      <c r="F60" s="234"/>
      <c r="G60" s="234"/>
      <c r="H60" s="108"/>
      <c r="I60" s="109"/>
      <c r="J60" s="218"/>
      <c r="K60" s="219"/>
      <c r="L60" s="219"/>
      <c r="M60" s="105"/>
      <c r="N60" s="105"/>
      <c r="O60" s="105"/>
      <c r="P60" s="105"/>
      <c r="Q60" s="75">
        <f t="shared" si="1"/>
        <v>0</v>
      </c>
      <c r="R60" s="66"/>
      <c r="S60" s="114"/>
      <c r="T60" s="114"/>
      <c r="U60" s="112"/>
      <c r="V60" s="66"/>
    </row>
    <row r="61" spans="2:22" outlineLevel="1">
      <c r="B61" s="6"/>
      <c r="C61" s="248"/>
      <c r="D61" s="248"/>
      <c r="E61" s="248"/>
      <c r="F61" s="234"/>
      <c r="G61" s="234"/>
      <c r="H61" s="108"/>
      <c r="I61" s="109"/>
      <c r="J61" s="218"/>
      <c r="K61" s="219"/>
      <c r="L61" s="219"/>
      <c r="M61" s="105"/>
      <c r="N61" s="105"/>
      <c r="O61" s="105"/>
      <c r="P61" s="105"/>
      <c r="Q61" s="75">
        <f t="shared" si="1"/>
        <v>0</v>
      </c>
      <c r="R61" s="66"/>
      <c r="S61" s="114"/>
      <c r="T61" s="114"/>
      <c r="U61" s="112"/>
      <c r="V61" s="66"/>
    </row>
    <row r="62" spans="2:22" outlineLevel="1">
      <c r="B62" s="6"/>
      <c r="C62" s="248"/>
      <c r="D62" s="248"/>
      <c r="E62" s="248"/>
      <c r="F62" s="234"/>
      <c r="G62" s="234"/>
      <c r="H62" s="108"/>
      <c r="I62" s="109"/>
      <c r="J62" s="218"/>
      <c r="K62" s="219"/>
      <c r="L62" s="219"/>
      <c r="M62" s="105"/>
      <c r="N62" s="105"/>
      <c r="O62" s="105"/>
      <c r="P62" s="105"/>
      <c r="Q62" s="75">
        <f t="shared" si="1"/>
        <v>0</v>
      </c>
      <c r="R62" s="66"/>
      <c r="S62" s="114"/>
      <c r="T62" s="114"/>
      <c r="U62" s="112"/>
      <c r="V62" s="66"/>
    </row>
    <row r="63" spans="2:22" outlineLevel="1">
      <c r="B63" s="6"/>
      <c r="C63" s="248"/>
      <c r="D63" s="248"/>
      <c r="E63" s="248"/>
      <c r="F63" s="234"/>
      <c r="G63" s="234"/>
      <c r="H63" s="108"/>
      <c r="I63" s="109"/>
      <c r="J63" s="218"/>
      <c r="K63" s="219"/>
      <c r="L63" s="219"/>
      <c r="M63" s="105"/>
      <c r="N63" s="105"/>
      <c r="O63" s="105"/>
      <c r="P63" s="105"/>
      <c r="Q63" s="75">
        <f t="shared" si="1"/>
        <v>0</v>
      </c>
      <c r="R63" s="66"/>
      <c r="S63" s="114"/>
      <c r="T63" s="114"/>
      <c r="U63" s="112"/>
      <c r="V63" s="66"/>
    </row>
    <row r="64" spans="2:22" ht="15" outlineLevel="1" thickBot="1">
      <c r="B64" s="6"/>
      <c r="C64" s="249"/>
      <c r="D64" s="249"/>
      <c r="E64" s="249"/>
      <c r="F64" s="245"/>
      <c r="G64" s="245"/>
      <c r="H64" s="110"/>
      <c r="I64" s="111"/>
      <c r="J64" s="218"/>
      <c r="K64" s="221"/>
      <c r="L64" s="221"/>
      <c r="M64" s="105"/>
      <c r="N64" s="105"/>
      <c r="O64" s="105"/>
      <c r="P64" s="105"/>
      <c r="Q64" s="75">
        <f t="shared" si="1"/>
        <v>0</v>
      </c>
      <c r="R64" s="66"/>
      <c r="S64" s="127"/>
      <c r="T64" s="127"/>
      <c r="U64" s="128"/>
      <c r="V64" s="66"/>
    </row>
    <row r="65" spans="2:22" ht="15" thickBot="1">
      <c r="B65" s="6"/>
      <c r="C65" s="66"/>
      <c r="D65" s="66"/>
      <c r="E65" s="66"/>
      <c r="F65" s="66"/>
      <c r="G65" s="66"/>
      <c r="H65" s="66"/>
      <c r="I65" s="66"/>
      <c r="J65" s="96" t="s">
        <v>56</v>
      </c>
      <c r="K65" s="96"/>
      <c r="L65" s="96"/>
      <c r="M65" s="96"/>
      <c r="N65" s="96"/>
      <c r="O65" s="96"/>
      <c r="P65" s="96"/>
      <c r="Q65" s="97">
        <f>+SUM(Q15:Q64)</f>
        <v>0</v>
      </c>
      <c r="R65" s="66"/>
      <c r="S65" s="97">
        <f t="shared" ref="S65:T65" si="2">+SUM(S15:S64)</f>
        <v>0</v>
      </c>
      <c r="T65" s="97">
        <f t="shared" si="2"/>
        <v>0</v>
      </c>
      <c r="U65" s="66"/>
      <c r="V65" s="66"/>
    </row>
    <row r="66" spans="2:22">
      <c r="B66" s="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</row>
    <row r="67" spans="2:22" ht="15" customHeight="1">
      <c r="B67" s="6"/>
      <c r="C67" s="67" t="s">
        <v>19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6"/>
      <c r="S67" s="66"/>
      <c r="T67" s="66"/>
      <c r="U67" s="66"/>
      <c r="V67" s="66"/>
    </row>
    <row r="68" spans="2:22">
      <c r="B68" s="6"/>
      <c r="C68" s="102" t="s">
        <v>63</v>
      </c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</row>
    <row r="69" spans="2:22" ht="15" thickBot="1">
      <c r="B69" s="6"/>
      <c r="C69" s="86" t="s">
        <v>62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</row>
    <row r="70" spans="2:22" ht="100" customHeight="1" thickBot="1">
      <c r="B70" s="6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66"/>
      <c r="S70" s="66"/>
      <c r="T70" s="66"/>
      <c r="U70" s="66"/>
      <c r="V70" s="66"/>
    </row>
    <row r="71" spans="2:22" ht="15" thickBot="1">
      <c r="B71" s="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78" t="s">
        <v>76</v>
      </c>
      <c r="T71" s="79"/>
      <c r="U71" s="79"/>
      <c r="V71" s="66"/>
    </row>
    <row r="72" spans="2:22" ht="49.5" customHeight="1" thickBot="1">
      <c r="B72" s="6"/>
      <c r="C72" s="235" t="s">
        <v>70</v>
      </c>
      <c r="D72" s="235"/>
      <c r="E72" s="91" t="s">
        <v>71</v>
      </c>
      <c r="F72" s="92" t="s">
        <v>72</v>
      </c>
      <c r="G72" s="92" t="s">
        <v>53</v>
      </c>
      <c r="H72" s="92" t="s">
        <v>52</v>
      </c>
      <c r="I72" s="92" t="s">
        <v>55</v>
      </c>
      <c r="J72" s="92" t="s">
        <v>74</v>
      </c>
      <c r="K72" s="92" t="s">
        <v>73</v>
      </c>
      <c r="L72" s="92" t="s">
        <v>120</v>
      </c>
      <c r="M72" s="92" t="s">
        <v>119</v>
      </c>
      <c r="N72" s="92" t="s">
        <v>145</v>
      </c>
      <c r="O72" s="92" t="s">
        <v>51</v>
      </c>
      <c r="P72" s="92" t="s">
        <v>75</v>
      </c>
      <c r="Q72" s="92" t="s">
        <v>49</v>
      </c>
      <c r="R72" s="66"/>
      <c r="S72" s="77" t="s">
        <v>77</v>
      </c>
      <c r="T72" s="77" t="s">
        <v>78</v>
      </c>
      <c r="U72" s="77" t="s">
        <v>79</v>
      </c>
      <c r="V72" s="66"/>
    </row>
    <row r="73" spans="2:22" ht="16.5" customHeight="1" outlineLevel="1" thickBot="1">
      <c r="B73" s="6"/>
      <c r="C73" s="246" t="s">
        <v>105</v>
      </c>
      <c r="D73" s="247"/>
      <c r="E73" s="100" t="s">
        <v>105</v>
      </c>
      <c r="F73" s="100" t="s">
        <v>105</v>
      </c>
      <c r="G73" s="100" t="s">
        <v>105</v>
      </c>
      <c r="H73" s="99" t="s">
        <v>105</v>
      </c>
      <c r="I73" s="99" t="s">
        <v>105</v>
      </c>
      <c r="J73" s="99" t="s">
        <v>105</v>
      </c>
      <c r="K73" s="99" t="s">
        <v>105</v>
      </c>
      <c r="L73" s="95" t="s">
        <v>57</v>
      </c>
      <c r="M73" s="95" t="s">
        <v>58</v>
      </c>
      <c r="N73" s="95" t="s">
        <v>59</v>
      </c>
      <c r="O73" s="95" t="s">
        <v>60</v>
      </c>
      <c r="P73" s="99" t="s">
        <v>105</v>
      </c>
      <c r="Q73" s="99" t="s">
        <v>105</v>
      </c>
      <c r="R73" s="66"/>
      <c r="S73" s="123"/>
      <c r="T73" s="123"/>
      <c r="U73" s="124"/>
      <c r="V73" s="66"/>
    </row>
    <row r="74" spans="2:22" ht="16.5" customHeight="1" outlineLevel="1">
      <c r="B74" s="6"/>
      <c r="C74" s="232"/>
      <c r="D74" s="232"/>
      <c r="E74" s="112"/>
      <c r="F74" s="112"/>
      <c r="G74" s="112"/>
      <c r="H74" s="112"/>
      <c r="I74" s="113"/>
      <c r="J74" s="113"/>
      <c r="K74" s="112"/>
      <c r="L74" s="114"/>
      <c r="M74" s="115"/>
      <c r="N74" s="115"/>
      <c r="O74" s="116"/>
      <c r="P74" s="112"/>
      <c r="Q74" s="112"/>
      <c r="R74" s="66"/>
      <c r="S74" s="114"/>
      <c r="T74" s="114"/>
      <c r="U74" s="112"/>
      <c r="V74" s="66"/>
    </row>
    <row r="75" spans="2:22" ht="16.5" customHeight="1" outlineLevel="1">
      <c r="B75" s="6"/>
      <c r="C75" s="232"/>
      <c r="D75" s="232"/>
      <c r="E75" s="112"/>
      <c r="F75" s="112"/>
      <c r="G75" s="112"/>
      <c r="H75" s="112"/>
      <c r="I75" s="113"/>
      <c r="J75" s="113"/>
      <c r="K75" s="112"/>
      <c r="L75" s="114"/>
      <c r="M75" s="115"/>
      <c r="N75" s="115"/>
      <c r="O75" s="116"/>
      <c r="P75" s="112"/>
      <c r="Q75" s="112"/>
      <c r="R75" s="66"/>
      <c r="S75" s="114"/>
      <c r="T75" s="114"/>
      <c r="U75" s="112"/>
      <c r="V75" s="66"/>
    </row>
    <row r="76" spans="2:22" ht="16.5" customHeight="1" outlineLevel="1">
      <c r="B76" s="6"/>
      <c r="C76" s="232"/>
      <c r="D76" s="232"/>
      <c r="E76" s="112"/>
      <c r="F76" s="112"/>
      <c r="G76" s="112"/>
      <c r="H76" s="112"/>
      <c r="I76" s="113"/>
      <c r="J76" s="113"/>
      <c r="K76" s="112"/>
      <c r="L76" s="114"/>
      <c r="M76" s="115"/>
      <c r="N76" s="115"/>
      <c r="O76" s="116"/>
      <c r="P76" s="112"/>
      <c r="Q76" s="112"/>
      <c r="R76" s="66"/>
      <c r="S76" s="114"/>
      <c r="T76" s="114"/>
      <c r="U76" s="112"/>
      <c r="V76" s="66"/>
    </row>
    <row r="77" spans="2:22" ht="16.5" customHeight="1" outlineLevel="1">
      <c r="B77" s="6"/>
      <c r="C77" s="232"/>
      <c r="D77" s="232"/>
      <c r="E77" s="112"/>
      <c r="F77" s="112"/>
      <c r="G77" s="112"/>
      <c r="H77" s="112"/>
      <c r="I77" s="113"/>
      <c r="J77" s="113"/>
      <c r="K77" s="112"/>
      <c r="L77" s="114"/>
      <c r="M77" s="115"/>
      <c r="N77" s="115"/>
      <c r="O77" s="116"/>
      <c r="P77" s="112"/>
      <c r="Q77" s="112"/>
      <c r="R77" s="66"/>
      <c r="S77" s="114"/>
      <c r="T77" s="114"/>
      <c r="U77" s="112"/>
      <c r="V77" s="66"/>
    </row>
    <row r="78" spans="2:22" ht="16.5" customHeight="1" outlineLevel="1">
      <c r="B78" s="6"/>
      <c r="C78" s="232"/>
      <c r="D78" s="232"/>
      <c r="E78" s="112"/>
      <c r="F78" s="112"/>
      <c r="G78" s="112"/>
      <c r="H78" s="112"/>
      <c r="I78" s="113"/>
      <c r="J78" s="113"/>
      <c r="K78" s="112"/>
      <c r="L78" s="114"/>
      <c r="M78" s="115"/>
      <c r="N78" s="115"/>
      <c r="O78" s="116"/>
      <c r="P78" s="112"/>
      <c r="Q78" s="112"/>
      <c r="R78" s="66"/>
      <c r="S78" s="114"/>
      <c r="T78" s="114"/>
      <c r="U78" s="112"/>
      <c r="V78" s="66"/>
    </row>
    <row r="79" spans="2:22" ht="16.5" customHeight="1" outlineLevel="1">
      <c r="B79" s="6"/>
      <c r="C79" s="232"/>
      <c r="D79" s="232"/>
      <c r="E79" s="112"/>
      <c r="F79" s="112"/>
      <c r="G79" s="112"/>
      <c r="H79" s="112"/>
      <c r="I79" s="113"/>
      <c r="J79" s="113"/>
      <c r="K79" s="112"/>
      <c r="L79" s="114"/>
      <c r="M79" s="115"/>
      <c r="N79" s="115"/>
      <c r="O79" s="116"/>
      <c r="P79" s="112"/>
      <c r="Q79" s="112"/>
      <c r="R79" s="66"/>
      <c r="S79" s="114"/>
      <c r="T79" s="114"/>
      <c r="U79" s="112"/>
      <c r="V79" s="66"/>
    </row>
    <row r="80" spans="2:22" ht="16.5" customHeight="1" outlineLevel="1">
      <c r="B80" s="6"/>
      <c r="C80" s="232"/>
      <c r="D80" s="232"/>
      <c r="E80" s="112"/>
      <c r="F80" s="112"/>
      <c r="G80" s="112"/>
      <c r="H80" s="112"/>
      <c r="I80" s="113"/>
      <c r="J80" s="113"/>
      <c r="K80" s="112"/>
      <c r="L80" s="114"/>
      <c r="M80" s="115"/>
      <c r="N80" s="115"/>
      <c r="O80" s="116"/>
      <c r="P80" s="112"/>
      <c r="Q80" s="112"/>
      <c r="R80" s="66"/>
      <c r="S80" s="114"/>
      <c r="T80" s="114"/>
      <c r="U80" s="112"/>
      <c r="V80" s="66"/>
    </row>
    <row r="81" spans="2:22" ht="16.5" customHeight="1" outlineLevel="1">
      <c r="B81" s="6"/>
      <c r="C81" s="232"/>
      <c r="D81" s="232"/>
      <c r="E81" s="112"/>
      <c r="F81" s="112"/>
      <c r="G81" s="112"/>
      <c r="H81" s="112"/>
      <c r="I81" s="113"/>
      <c r="J81" s="113"/>
      <c r="K81" s="112"/>
      <c r="L81" s="114"/>
      <c r="M81" s="115"/>
      <c r="N81" s="115"/>
      <c r="O81" s="116"/>
      <c r="P81" s="112"/>
      <c r="Q81" s="112"/>
      <c r="R81" s="66"/>
      <c r="S81" s="114"/>
      <c r="T81" s="114"/>
      <c r="U81" s="112"/>
      <c r="V81" s="66"/>
    </row>
    <row r="82" spans="2:22" ht="16.5" customHeight="1" outlineLevel="1">
      <c r="B82" s="6"/>
      <c r="C82" s="232"/>
      <c r="D82" s="232"/>
      <c r="E82" s="112"/>
      <c r="F82" s="112"/>
      <c r="G82" s="112"/>
      <c r="H82" s="112"/>
      <c r="I82" s="113"/>
      <c r="J82" s="113"/>
      <c r="K82" s="112"/>
      <c r="L82" s="114"/>
      <c r="M82" s="115"/>
      <c r="N82" s="115"/>
      <c r="O82" s="116"/>
      <c r="P82" s="112"/>
      <c r="Q82" s="112"/>
      <c r="R82" s="66"/>
      <c r="S82" s="114"/>
      <c r="T82" s="114"/>
      <c r="U82" s="112"/>
      <c r="V82" s="66"/>
    </row>
    <row r="83" spans="2:22" ht="16.5" customHeight="1" outlineLevel="1">
      <c r="B83" s="6"/>
      <c r="C83" s="232"/>
      <c r="D83" s="232"/>
      <c r="E83" s="112"/>
      <c r="F83" s="112"/>
      <c r="G83" s="112"/>
      <c r="H83" s="112"/>
      <c r="I83" s="113"/>
      <c r="J83" s="113"/>
      <c r="K83" s="112"/>
      <c r="L83" s="114"/>
      <c r="M83" s="115"/>
      <c r="N83" s="115"/>
      <c r="O83" s="116"/>
      <c r="P83" s="112"/>
      <c r="Q83" s="112"/>
      <c r="R83" s="66"/>
      <c r="S83" s="114"/>
      <c r="T83" s="114"/>
      <c r="U83" s="112"/>
      <c r="V83" s="66"/>
    </row>
    <row r="84" spans="2:22" ht="16.5" customHeight="1" outlineLevel="1">
      <c r="B84" s="6"/>
      <c r="C84" s="232"/>
      <c r="D84" s="232"/>
      <c r="E84" s="112"/>
      <c r="F84" s="112"/>
      <c r="G84" s="112"/>
      <c r="H84" s="112"/>
      <c r="I84" s="113"/>
      <c r="J84" s="113"/>
      <c r="K84" s="112"/>
      <c r="L84" s="114"/>
      <c r="M84" s="115"/>
      <c r="N84" s="115"/>
      <c r="O84" s="116"/>
      <c r="P84" s="112"/>
      <c r="Q84" s="112"/>
      <c r="R84" s="66"/>
      <c r="S84" s="114"/>
      <c r="T84" s="114"/>
      <c r="U84" s="112"/>
      <c r="V84" s="66"/>
    </row>
    <row r="85" spans="2:22" ht="16.5" customHeight="1" outlineLevel="1">
      <c r="B85" s="6"/>
      <c r="C85" s="232"/>
      <c r="D85" s="232"/>
      <c r="E85" s="112"/>
      <c r="F85" s="112"/>
      <c r="G85" s="112"/>
      <c r="H85" s="112"/>
      <c r="I85" s="113"/>
      <c r="J85" s="113"/>
      <c r="K85" s="112"/>
      <c r="L85" s="114"/>
      <c r="M85" s="115"/>
      <c r="N85" s="115"/>
      <c r="O85" s="116"/>
      <c r="P85" s="112"/>
      <c r="Q85" s="112"/>
      <c r="R85" s="66"/>
      <c r="S85" s="114"/>
      <c r="T85" s="114"/>
      <c r="U85" s="112"/>
      <c r="V85" s="66"/>
    </row>
    <row r="86" spans="2:22" ht="16.5" customHeight="1" outlineLevel="1">
      <c r="B86" s="6"/>
      <c r="C86" s="232"/>
      <c r="D86" s="232"/>
      <c r="E86" s="112"/>
      <c r="F86" s="112"/>
      <c r="G86" s="112"/>
      <c r="H86" s="112"/>
      <c r="I86" s="113"/>
      <c r="J86" s="113"/>
      <c r="K86" s="112"/>
      <c r="L86" s="114"/>
      <c r="M86" s="115"/>
      <c r="N86" s="115"/>
      <c r="O86" s="116"/>
      <c r="P86" s="112"/>
      <c r="Q86" s="112"/>
      <c r="R86" s="66"/>
      <c r="S86" s="114"/>
      <c r="T86" s="114"/>
      <c r="U86" s="112"/>
      <c r="V86" s="66"/>
    </row>
    <row r="87" spans="2:22" ht="16.5" customHeight="1" outlineLevel="1">
      <c r="B87" s="6"/>
      <c r="C87" s="232"/>
      <c r="D87" s="232"/>
      <c r="E87" s="112"/>
      <c r="F87" s="112"/>
      <c r="G87" s="112"/>
      <c r="H87" s="112"/>
      <c r="I87" s="113"/>
      <c r="J87" s="113"/>
      <c r="K87" s="112"/>
      <c r="L87" s="114"/>
      <c r="M87" s="115"/>
      <c r="N87" s="115"/>
      <c r="O87" s="116"/>
      <c r="P87" s="112"/>
      <c r="Q87" s="112"/>
      <c r="R87" s="66"/>
      <c r="S87" s="114"/>
      <c r="T87" s="114"/>
      <c r="U87" s="112"/>
      <c r="V87" s="66"/>
    </row>
    <row r="88" spans="2:22" ht="16.5" customHeight="1" outlineLevel="1">
      <c r="B88" s="6"/>
      <c r="C88" s="232"/>
      <c r="D88" s="232"/>
      <c r="E88" s="112"/>
      <c r="F88" s="112"/>
      <c r="G88" s="112"/>
      <c r="H88" s="112"/>
      <c r="I88" s="113"/>
      <c r="J88" s="113"/>
      <c r="K88" s="112"/>
      <c r="L88" s="114"/>
      <c r="M88" s="115"/>
      <c r="N88" s="115"/>
      <c r="O88" s="116"/>
      <c r="P88" s="112"/>
      <c r="Q88" s="112"/>
      <c r="R88" s="66"/>
      <c r="S88" s="114"/>
      <c r="T88" s="114"/>
      <c r="U88" s="112"/>
      <c r="V88" s="66"/>
    </row>
    <row r="89" spans="2:22" ht="16.5" customHeight="1" outlineLevel="1">
      <c r="B89" s="6"/>
      <c r="C89" s="232"/>
      <c r="D89" s="232"/>
      <c r="E89" s="112"/>
      <c r="F89" s="112"/>
      <c r="G89" s="112"/>
      <c r="H89" s="112"/>
      <c r="I89" s="113"/>
      <c r="J89" s="113"/>
      <c r="K89" s="112"/>
      <c r="L89" s="114"/>
      <c r="M89" s="115"/>
      <c r="N89" s="115"/>
      <c r="O89" s="116"/>
      <c r="P89" s="112"/>
      <c r="Q89" s="112"/>
      <c r="R89" s="66"/>
      <c r="S89" s="114"/>
      <c r="T89" s="114"/>
      <c r="U89" s="112"/>
      <c r="V89" s="66"/>
    </row>
    <row r="90" spans="2:22" ht="16.5" customHeight="1" outlineLevel="1">
      <c r="B90" s="6"/>
      <c r="C90" s="232"/>
      <c r="D90" s="232"/>
      <c r="E90" s="112"/>
      <c r="F90" s="112"/>
      <c r="G90" s="112"/>
      <c r="H90" s="112"/>
      <c r="I90" s="113"/>
      <c r="J90" s="113"/>
      <c r="K90" s="112"/>
      <c r="L90" s="114"/>
      <c r="M90" s="115"/>
      <c r="N90" s="115"/>
      <c r="O90" s="116"/>
      <c r="P90" s="112"/>
      <c r="Q90" s="112"/>
      <c r="R90" s="66"/>
      <c r="S90" s="114"/>
      <c r="T90" s="114"/>
      <c r="U90" s="112"/>
      <c r="V90" s="66"/>
    </row>
    <row r="91" spans="2:22" ht="16.5" customHeight="1" outlineLevel="1">
      <c r="B91" s="6"/>
      <c r="C91" s="232"/>
      <c r="D91" s="232"/>
      <c r="E91" s="112"/>
      <c r="F91" s="112"/>
      <c r="G91" s="112"/>
      <c r="H91" s="112"/>
      <c r="I91" s="113"/>
      <c r="J91" s="113"/>
      <c r="K91" s="112"/>
      <c r="L91" s="114"/>
      <c r="M91" s="115"/>
      <c r="N91" s="115"/>
      <c r="O91" s="116"/>
      <c r="P91" s="112"/>
      <c r="Q91" s="112"/>
      <c r="R91" s="66"/>
      <c r="S91" s="114"/>
      <c r="T91" s="114"/>
      <c r="U91" s="112"/>
      <c r="V91" s="66"/>
    </row>
    <row r="92" spans="2:22" ht="16.5" customHeight="1" outlineLevel="1">
      <c r="B92" s="6"/>
      <c r="C92" s="232"/>
      <c r="D92" s="232"/>
      <c r="E92" s="112"/>
      <c r="F92" s="112"/>
      <c r="G92" s="112"/>
      <c r="H92" s="112"/>
      <c r="I92" s="113"/>
      <c r="J92" s="113"/>
      <c r="K92" s="112"/>
      <c r="L92" s="114"/>
      <c r="M92" s="115"/>
      <c r="N92" s="115"/>
      <c r="O92" s="116"/>
      <c r="P92" s="112"/>
      <c r="Q92" s="112"/>
      <c r="R92" s="66"/>
      <c r="S92" s="114"/>
      <c r="T92" s="114"/>
      <c r="U92" s="112"/>
      <c r="V92" s="66"/>
    </row>
    <row r="93" spans="2:22" ht="16.5" customHeight="1" outlineLevel="1">
      <c r="B93" s="6"/>
      <c r="C93" s="232"/>
      <c r="D93" s="232"/>
      <c r="E93" s="112"/>
      <c r="F93" s="112"/>
      <c r="G93" s="112"/>
      <c r="H93" s="112"/>
      <c r="I93" s="113"/>
      <c r="J93" s="113"/>
      <c r="K93" s="112"/>
      <c r="L93" s="114"/>
      <c r="M93" s="115"/>
      <c r="N93" s="115"/>
      <c r="O93" s="116"/>
      <c r="P93" s="112"/>
      <c r="Q93" s="112"/>
      <c r="R93" s="66"/>
      <c r="S93" s="114"/>
      <c r="T93" s="114"/>
      <c r="U93" s="112"/>
      <c r="V93" s="66"/>
    </row>
    <row r="94" spans="2:22" ht="16.5" customHeight="1" outlineLevel="1">
      <c r="B94" s="6"/>
      <c r="C94" s="232"/>
      <c r="D94" s="232"/>
      <c r="E94" s="112"/>
      <c r="F94" s="112"/>
      <c r="G94" s="112"/>
      <c r="H94" s="112"/>
      <c r="I94" s="113"/>
      <c r="J94" s="113"/>
      <c r="K94" s="112"/>
      <c r="L94" s="114"/>
      <c r="M94" s="115"/>
      <c r="N94" s="115"/>
      <c r="O94" s="116"/>
      <c r="P94" s="112"/>
      <c r="Q94" s="112"/>
      <c r="R94" s="66"/>
      <c r="S94" s="114"/>
      <c r="T94" s="114"/>
      <c r="U94" s="112"/>
      <c r="V94" s="66"/>
    </row>
    <row r="95" spans="2:22" ht="16.5" customHeight="1" outlineLevel="1">
      <c r="B95" s="6"/>
      <c r="C95" s="232"/>
      <c r="D95" s="232"/>
      <c r="E95" s="112"/>
      <c r="F95" s="112"/>
      <c r="G95" s="112"/>
      <c r="H95" s="112"/>
      <c r="I95" s="113"/>
      <c r="J95" s="113"/>
      <c r="K95" s="112"/>
      <c r="L95" s="114"/>
      <c r="M95" s="115"/>
      <c r="N95" s="115"/>
      <c r="O95" s="116"/>
      <c r="P95" s="112"/>
      <c r="Q95" s="112"/>
      <c r="R95" s="66"/>
      <c r="S95" s="114"/>
      <c r="T95" s="114"/>
      <c r="U95" s="112"/>
      <c r="V95" s="66"/>
    </row>
    <row r="96" spans="2:22" outlineLevel="1">
      <c r="B96" s="6"/>
      <c r="C96" s="232"/>
      <c r="D96" s="232"/>
      <c r="E96" s="112"/>
      <c r="F96" s="112"/>
      <c r="G96" s="112"/>
      <c r="H96" s="112"/>
      <c r="I96" s="113"/>
      <c r="J96" s="113"/>
      <c r="K96" s="112"/>
      <c r="L96" s="114"/>
      <c r="M96" s="115"/>
      <c r="N96" s="115"/>
      <c r="O96" s="116"/>
      <c r="P96" s="112"/>
      <c r="Q96" s="112"/>
      <c r="R96" s="66"/>
      <c r="S96" s="114"/>
      <c r="T96" s="114"/>
      <c r="U96" s="112"/>
      <c r="V96" s="66"/>
    </row>
    <row r="97" spans="2:22" outlineLevel="1">
      <c r="B97" s="6"/>
      <c r="C97" s="232"/>
      <c r="D97" s="232"/>
      <c r="E97" s="112"/>
      <c r="F97" s="112"/>
      <c r="G97" s="112"/>
      <c r="H97" s="112"/>
      <c r="I97" s="113"/>
      <c r="J97" s="113"/>
      <c r="K97" s="112"/>
      <c r="L97" s="114"/>
      <c r="M97" s="115"/>
      <c r="N97" s="115"/>
      <c r="O97" s="116"/>
      <c r="P97" s="112"/>
      <c r="Q97" s="112"/>
      <c r="R97" s="66"/>
      <c r="S97" s="114"/>
      <c r="T97" s="114"/>
      <c r="U97" s="112"/>
      <c r="V97" s="66"/>
    </row>
    <row r="98" spans="2:22" outlineLevel="1">
      <c r="B98" s="6"/>
      <c r="C98" s="232"/>
      <c r="D98" s="232"/>
      <c r="E98" s="112"/>
      <c r="F98" s="112"/>
      <c r="G98" s="112"/>
      <c r="H98" s="112"/>
      <c r="I98" s="113"/>
      <c r="J98" s="113"/>
      <c r="K98" s="112"/>
      <c r="L98" s="114"/>
      <c r="M98" s="115"/>
      <c r="N98" s="115"/>
      <c r="O98" s="116"/>
      <c r="P98" s="112"/>
      <c r="Q98" s="112"/>
      <c r="R98" s="66"/>
      <c r="S98" s="114"/>
      <c r="T98" s="114"/>
      <c r="U98" s="112"/>
      <c r="V98" s="66"/>
    </row>
    <row r="99" spans="2:22" outlineLevel="1">
      <c r="B99" s="6"/>
      <c r="C99" s="232"/>
      <c r="D99" s="232"/>
      <c r="E99" s="112"/>
      <c r="F99" s="112"/>
      <c r="G99" s="112"/>
      <c r="H99" s="112"/>
      <c r="I99" s="113"/>
      <c r="J99" s="113"/>
      <c r="K99" s="112"/>
      <c r="L99" s="114"/>
      <c r="M99" s="115"/>
      <c r="N99" s="115"/>
      <c r="O99" s="116"/>
      <c r="P99" s="112"/>
      <c r="Q99" s="112"/>
      <c r="R99" s="66"/>
      <c r="S99" s="114"/>
      <c r="T99" s="114"/>
      <c r="U99" s="112"/>
      <c r="V99" s="66"/>
    </row>
    <row r="100" spans="2:22" outlineLevel="1">
      <c r="B100" s="6"/>
      <c r="C100" s="232"/>
      <c r="D100" s="232"/>
      <c r="E100" s="112"/>
      <c r="F100" s="112"/>
      <c r="G100" s="112"/>
      <c r="H100" s="112"/>
      <c r="I100" s="113"/>
      <c r="J100" s="113"/>
      <c r="K100" s="112"/>
      <c r="L100" s="114"/>
      <c r="M100" s="115"/>
      <c r="N100" s="115"/>
      <c r="O100" s="116"/>
      <c r="P100" s="112"/>
      <c r="Q100" s="112"/>
      <c r="R100" s="66"/>
      <c r="S100" s="114"/>
      <c r="T100" s="114"/>
      <c r="U100" s="112"/>
      <c r="V100" s="66"/>
    </row>
    <row r="101" spans="2:22" outlineLevel="1">
      <c r="B101" s="6"/>
      <c r="C101" s="232"/>
      <c r="D101" s="232"/>
      <c r="E101" s="112"/>
      <c r="F101" s="112"/>
      <c r="G101" s="112"/>
      <c r="H101" s="112"/>
      <c r="I101" s="113"/>
      <c r="J101" s="113"/>
      <c r="K101" s="112"/>
      <c r="L101" s="114"/>
      <c r="M101" s="115"/>
      <c r="N101" s="115"/>
      <c r="O101" s="116"/>
      <c r="P101" s="112"/>
      <c r="Q101" s="112"/>
      <c r="R101" s="66"/>
      <c r="S101" s="114"/>
      <c r="T101" s="114"/>
      <c r="U101" s="112"/>
      <c r="V101" s="66"/>
    </row>
    <row r="102" spans="2:22" outlineLevel="1">
      <c r="B102" s="6"/>
      <c r="C102" s="232"/>
      <c r="D102" s="232"/>
      <c r="E102" s="112"/>
      <c r="F102" s="112"/>
      <c r="G102" s="112"/>
      <c r="H102" s="112"/>
      <c r="I102" s="113"/>
      <c r="J102" s="113"/>
      <c r="K102" s="112"/>
      <c r="L102" s="114"/>
      <c r="M102" s="115"/>
      <c r="N102" s="115"/>
      <c r="O102" s="116"/>
      <c r="P102" s="112"/>
      <c r="Q102" s="112"/>
      <c r="R102" s="66"/>
      <c r="S102" s="114"/>
      <c r="T102" s="114"/>
      <c r="U102" s="112"/>
      <c r="V102" s="66"/>
    </row>
    <row r="103" spans="2:22" outlineLevel="1">
      <c r="B103" s="6"/>
      <c r="C103" s="232"/>
      <c r="D103" s="232"/>
      <c r="E103" s="112"/>
      <c r="F103" s="112"/>
      <c r="G103" s="112"/>
      <c r="H103" s="112"/>
      <c r="I103" s="113"/>
      <c r="J103" s="113"/>
      <c r="K103" s="112"/>
      <c r="L103" s="114"/>
      <c r="M103" s="115"/>
      <c r="N103" s="115"/>
      <c r="O103" s="116"/>
      <c r="P103" s="112"/>
      <c r="Q103" s="112"/>
      <c r="R103" s="66"/>
      <c r="S103" s="114"/>
      <c r="T103" s="114"/>
      <c r="U103" s="112"/>
      <c r="V103" s="66"/>
    </row>
    <row r="104" spans="2:22" outlineLevel="1">
      <c r="B104" s="6"/>
      <c r="C104" s="232"/>
      <c r="D104" s="232"/>
      <c r="E104" s="112"/>
      <c r="F104" s="112"/>
      <c r="G104" s="112"/>
      <c r="H104" s="112"/>
      <c r="I104" s="113"/>
      <c r="J104" s="113"/>
      <c r="K104" s="112"/>
      <c r="L104" s="114"/>
      <c r="M104" s="115"/>
      <c r="N104" s="115"/>
      <c r="O104" s="116"/>
      <c r="P104" s="112"/>
      <c r="Q104" s="112"/>
      <c r="R104" s="66"/>
      <c r="S104" s="114"/>
      <c r="T104" s="114"/>
      <c r="U104" s="112"/>
      <c r="V104" s="66"/>
    </row>
    <row r="105" spans="2:22" outlineLevel="1">
      <c r="B105" s="6"/>
      <c r="C105" s="232"/>
      <c r="D105" s="232"/>
      <c r="E105" s="112"/>
      <c r="F105" s="112"/>
      <c r="G105" s="112"/>
      <c r="H105" s="112"/>
      <c r="I105" s="113"/>
      <c r="J105" s="113"/>
      <c r="K105" s="112"/>
      <c r="L105" s="114"/>
      <c r="M105" s="115"/>
      <c r="N105" s="115"/>
      <c r="O105" s="116"/>
      <c r="P105" s="112"/>
      <c r="Q105" s="112"/>
      <c r="R105" s="66"/>
      <c r="S105" s="114"/>
      <c r="T105" s="114"/>
      <c r="U105" s="112"/>
      <c r="V105" s="66"/>
    </row>
    <row r="106" spans="2:22" outlineLevel="1">
      <c r="B106" s="6"/>
      <c r="C106" s="232"/>
      <c r="D106" s="232"/>
      <c r="E106" s="112"/>
      <c r="F106" s="112"/>
      <c r="G106" s="112"/>
      <c r="H106" s="112"/>
      <c r="I106" s="113"/>
      <c r="J106" s="113"/>
      <c r="K106" s="112"/>
      <c r="L106" s="114"/>
      <c r="M106" s="115"/>
      <c r="N106" s="115"/>
      <c r="O106" s="116"/>
      <c r="P106" s="112"/>
      <c r="Q106" s="112"/>
      <c r="R106" s="66"/>
      <c r="S106" s="114"/>
      <c r="T106" s="114"/>
      <c r="U106" s="112"/>
      <c r="V106" s="66"/>
    </row>
    <row r="107" spans="2:22" outlineLevel="1">
      <c r="B107" s="6"/>
      <c r="C107" s="232"/>
      <c r="D107" s="232"/>
      <c r="E107" s="112"/>
      <c r="F107" s="112"/>
      <c r="G107" s="112"/>
      <c r="H107" s="112"/>
      <c r="I107" s="113"/>
      <c r="J107" s="113"/>
      <c r="K107" s="112"/>
      <c r="L107" s="114"/>
      <c r="M107" s="115"/>
      <c r="N107" s="115"/>
      <c r="O107" s="116"/>
      <c r="P107" s="112"/>
      <c r="Q107" s="112"/>
      <c r="R107" s="66"/>
      <c r="S107" s="114"/>
      <c r="T107" s="114"/>
      <c r="U107" s="112"/>
      <c r="V107" s="66"/>
    </row>
    <row r="108" spans="2:22" outlineLevel="1">
      <c r="B108" s="6"/>
      <c r="C108" s="232"/>
      <c r="D108" s="232"/>
      <c r="E108" s="112"/>
      <c r="F108" s="112"/>
      <c r="G108" s="112"/>
      <c r="H108" s="112"/>
      <c r="I108" s="113"/>
      <c r="J108" s="113"/>
      <c r="K108" s="112"/>
      <c r="L108" s="114"/>
      <c r="M108" s="115"/>
      <c r="N108" s="115"/>
      <c r="O108" s="116"/>
      <c r="P108" s="112"/>
      <c r="Q108" s="112"/>
      <c r="R108" s="66"/>
      <c r="S108" s="114"/>
      <c r="T108" s="114"/>
      <c r="U108" s="112"/>
      <c r="V108" s="66"/>
    </row>
    <row r="109" spans="2:22" outlineLevel="1">
      <c r="B109" s="6"/>
      <c r="C109" s="232"/>
      <c r="D109" s="232"/>
      <c r="E109" s="112"/>
      <c r="F109" s="112"/>
      <c r="G109" s="112"/>
      <c r="H109" s="112"/>
      <c r="I109" s="113"/>
      <c r="J109" s="113"/>
      <c r="K109" s="112"/>
      <c r="L109" s="114"/>
      <c r="M109" s="115"/>
      <c r="N109" s="115"/>
      <c r="O109" s="116"/>
      <c r="P109" s="112"/>
      <c r="Q109" s="112"/>
      <c r="R109" s="66"/>
      <c r="S109" s="114"/>
      <c r="T109" s="114"/>
      <c r="U109" s="112"/>
      <c r="V109" s="66"/>
    </row>
    <row r="110" spans="2:22" outlineLevel="1">
      <c r="B110" s="6"/>
      <c r="C110" s="232"/>
      <c r="D110" s="232"/>
      <c r="E110" s="112"/>
      <c r="F110" s="112"/>
      <c r="G110" s="112"/>
      <c r="H110" s="112"/>
      <c r="I110" s="113"/>
      <c r="J110" s="113"/>
      <c r="K110" s="112"/>
      <c r="L110" s="114"/>
      <c r="M110" s="115"/>
      <c r="N110" s="115"/>
      <c r="O110" s="116"/>
      <c r="P110" s="112"/>
      <c r="Q110" s="112"/>
      <c r="R110" s="66"/>
      <c r="S110" s="114"/>
      <c r="T110" s="114"/>
      <c r="U110" s="112"/>
      <c r="V110" s="66"/>
    </row>
    <row r="111" spans="2:22" outlineLevel="1">
      <c r="B111" s="6"/>
      <c r="C111" s="232"/>
      <c r="D111" s="232"/>
      <c r="E111" s="112"/>
      <c r="F111" s="112"/>
      <c r="G111" s="112"/>
      <c r="H111" s="112"/>
      <c r="I111" s="113"/>
      <c r="J111" s="113"/>
      <c r="K111" s="112"/>
      <c r="L111" s="114"/>
      <c r="M111" s="115"/>
      <c r="N111" s="115"/>
      <c r="O111" s="116"/>
      <c r="P111" s="112"/>
      <c r="Q111" s="112"/>
      <c r="R111" s="66"/>
      <c r="S111" s="114"/>
      <c r="T111" s="114"/>
      <c r="U111" s="112"/>
      <c r="V111" s="66"/>
    </row>
    <row r="112" spans="2:22" outlineLevel="1">
      <c r="B112" s="6"/>
      <c r="C112" s="232"/>
      <c r="D112" s="232"/>
      <c r="E112" s="112"/>
      <c r="F112" s="112"/>
      <c r="G112" s="112"/>
      <c r="H112" s="112"/>
      <c r="I112" s="113"/>
      <c r="J112" s="113"/>
      <c r="K112" s="112"/>
      <c r="L112" s="114"/>
      <c r="M112" s="115"/>
      <c r="N112" s="115"/>
      <c r="O112" s="116"/>
      <c r="P112" s="112"/>
      <c r="Q112" s="112"/>
      <c r="R112" s="66"/>
      <c r="S112" s="114"/>
      <c r="T112" s="114"/>
      <c r="U112" s="112"/>
      <c r="V112" s="66"/>
    </row>
    <row r="113" spans="2:22" outlineLevel="1">
      <c r="B113" s="6"/>
      <c r="C113" s="232"/>
      <c r="D113" s="232"/>
      <c r="E113" s="112"/>
      <c r="F113" s="112"/>
      <c r="G113" s="112"/>
      <c r="H113" s="112"/>
      <c r="I113" s="113"/>
      <c r="J113" s="113"/>
      <c r="K113" s="112"/>
      <c r="L113" s="114"/>
      <c r="M113" s="115"/>
      <c r="N113" s="115"/>
      <c r="O113" s="116"/>
      <c r="P113" s="112"/>
      <c r="Q113" s="112"/>
      <c r="R113" s="66"/>
      <c r="S113" s="114"/>
      <c r="T113" s="114"/>
      <c r="U113" s="112"/>
      <c r="V113" s="66"/>
    </row>
    <row r="114" spans="2:22" outlineLevel="1">
      <c r="B114" s="6"/>
      <c r="C114" s="232"/>
      <c r="D114" s="232"/>
      <c r="E114" s="112"/>
      <c r="F114" s="112"/>
      <c r="G114" s="112"/>
      <c r="H114" s="112"/>
      <c r="I114" s="113"/>
      <c r="J114" s="113"/>
      <c r="K114" s="112"/>
      <c r="L114" s="114"/>
      <c r="M114" s="115"/>
      <c r="N114" s="115"/>
      <c r="O114" s="116"/>
      <c r="P114" s="112"/>
      <c r="Q114" s="112"/>
      <c r="R114" s="66"/>
      <c r="S114" s="114"/>
      <c r="T114" s="114"/>
      <c r="U114" s="112"/>
      <c r="V114" s="66"/>
    </row>
    <row r="115" spans="2:22" outlineLevel="1">
      <c r="B115" s="6"/>
      <c r="C115" s="232"/>
      <c r="D115" s="232"/>
      <c r="E115" s="112"/>
      <c r="F115" s="112"/>
      <c r="G115" s="112"/>
      <c r="H115" s="112"/>
      <c r="I115" s="113"/>
      <c r="J115" s="113"/>
      <c r="K115" s="112"/>
      <c r="L115" s="114"/>
      <c r="M115" s="115"/>
      <c r="N115" s="115"/>
      <c r="O115" s="116"/>
      <c r="P115" s="112"/>
      <c r="Q115" s="112"/>
      <c r="R115" s="66"/>
      <c r="S115" s="114"/>
      <c r="T115" s="114"/>
      <c r="U115" s="112"/>
      <c r="V115" s="66"/>
    </row>
    <row r="116" spans="2:22" outlineLevel="1">
      <c r="B116" s="6"/>
      <c r="C116" s="232"/>
      <c r="D116" s="232"/>
      <c r="E116" s="112"/>
      <c r="F116" s="112"/>
      <c r="G116" s="112"/>
      <c r="H116" s="112"/>
      <c r="I116" s="113"/>
      <c r="J116" s="113"/>
      <c r="K116" s="112"/>
      <c r="L116" s="114"/>
      <c r="M116" s="115"/>
      <c r="N116" s="115"/>
      <c r="O116" s="116"/>
      <c r="P116" s="112"/>
      <c r="Q116" s="112"/>
      <c r="R116" s="66"/>
      <c r="S116" s="114"/>
      <c r="T116" s="114"/>
      <c r="U116" s="112"/>
      <c r="V116" s="66"/>
    </row>
    <row r="117" spans="2:22" outlineLevel="1">
      <c r="B117" s="6"/>
      <c r="C117" s="232"/>
      <c r="D117" s="232"/>
      <c r="E117" s="112"/>
      <c r="F117" s="112"/>
      <c r="G117" s="112"/>
      <c r="H117" s="112"/>
      <c r="I117" s="113"/>
      <c r="J117" s="113"/>
      <c r="K117" s="112"/>
      <c r="L117" s="114"/>
      <c r="M117" s="115"/>
      <c r="N117" s="115"/>
      <c r="O117" s="116"/>
      <c r="P117" s="112"/>
      <c r="Q117" s="112"/>
      <c r="R117" s="66"/>
      <c r="S117" s="114"/>
      <c r="T117" s="114"/>
      <c r="U117" s="112"/>
      <c r="V117" s="66"/>
    </row>
    <row r="118" spans="2:22" outlineLevel="1">
      <c r="B118" s="6"/>
      <c r="C118" s="232"/>
      <c r="D118" s="232"/>
      <c r="E118" s="112"/>
      <c r="F118" s="112"/>
      <c r="G118" s="112"/>
      <c r="H118" s="112"/>
      <c r="I118" s="113"/>
      <c r="J118" s="113"/>
      <c r="K118" s="112"/>
      <c r="L118" s="114"/>
      <c r="M118" s="115"/>
      <c r="N118" s="115"/>
      <c r="O118" s="116"/>
      <c r="P118" s="112"/>
      <c r="Q118" s="112"/>
      <c r="R118" s="66"/>
      <c r="S118" s="114"/>
      <c r="T118" s="114"/>
      <c r="U118" s="112"/>
      <c r="V118" s="66"/>
    </row>
    <row r="119" spans="2:22" outlineLevel="1">
      <c r="B119" s="6"/>
      <c r="C119" s="232"/>
      <c r="D119" s="232"/>
      <c r="E119" s="112"/>
      <c r="F119" s="112"/>
      <c r="G119" s="112"/>
      <c r="H119" s="112"/>
      <c r="I119" s="113"/>
      <c r="J119" s="113"/>
      <c r="K119" s="112"/>
      <c r="L119" s="114"/>
      <c r="M119" s="115"/>
      <c r="N119" s="115"/>
      <c r="O119" s="116"/>
      <c r="P119" s="112"/>
      <c r="Q119" s="112"/>
      <c r="R119" s="66"/>
      <c r="S119" s="114"/>
      <c r="T119" s="114"/>
      <c r="U119" s="112"/>
      <c r="V119" s="66"/>
    </row>
    <row r="120" spans="2:22" outlineLevel="1">
      <c r="B120" s="6"/>
      <c r="C120" s="232"/>
      <c r="D120" s="232"/>
      <c r="E120" s="112"/>
      <c r="F120" s="112"/>
      <c r="G120" s="112"/>
      <c r="H120" s="112"/>
      <c r="I120" s="113"/>
      <c r="J120" s="113"/>
      <c r="K120" s="112"/>
      <c r="L120" s="114"/>
      <c r="M120" s="115"/>
      <c r="N120" s="115"/>
      <c r="O120" s="116"/>
      <c r="P120" s="112"/>
      <c r="Q120" s="112"/>
      <c r="R120" s="66"/>
      <c r="S120" s="114"/>
      <c r="T120" s="114"/>
      <c r="U120" s="112"/>
      <c r="V120" s="66"/>
    </row>
    <row r="121" spans="2:22" outlineLevel="1">
      <c r="B121" s="6"/>
      <c r="C121" s="232"/>
      <c r="D121" s="232"/>
      <c r="E121" s="112"/>
      <c r="F121" s="112"/>
      <c r="G121" s="112"/>
      <c r="H121" s="112"/>
      <c r="I121" s="113"/>
      <c r="J121" s="113"/>
      <c r="K121" s="112"/>
      <c r="L121" s="114"/>
      <c r="M121" s="115"/>
      <c r="N121" s="115"/>
      <c r="O121" s="116"/>
      <c r="P121" s="112"/>
      <c r="Q121" s="112"/>
      <c r="R121" s="66"/>
      <c r="S121" s="114"/>
      <c r="T121" s="114"/>
      <c r="U121" s="112"/>
      <c r="V121" s="66"/>
    </row>
    <row r="122" spans="2:22" ht="15" outlineLevel="1" thickBot="1">
      <c r="B122" s="6"/>
      <c r="C122" s="233"/>
      <c r="D122" s="233"/>
      <c r="E122" s="117"/>
      <c r="F122" s="117"/>
      <c r="G122" s="117"/>
      <c r="H122" s="117"/>
      <c r="I122" s="117"/>
      <c r="J122" s="117"/>
      <c r="K122" s="117"/>
      <c r="L122" s="118"/>
      <c r="M122" s="119"/>
      <c r="N122" s="119"/>
      <c r="O122" s="120"/>
      <c r="P122" s="117"/>
      <c r="Q122" s="117"/>
      <c r="R122" s="66"/>
      <c r="S122" s="127"/>
      <c r="T122" s="127"/>
      <c r="U122" s="128"/>
      <c r="V122" s="66"/>
    </row>
    <row r="123" spans="2:22" ht="15" thickBot="1">
      <c r="B123" s="6"/>
      <c r="C123" s="66"/>
      <c r="D123" s="66"/>
      <c r="E123" s="66"/>
      <c r="F123" s="66"/>
      <c r="G123" s="66"/>
      <c r="H123" s="66"/>
      <c r="I123" s="66"/>
      <c r="J123" s="96" t="s">
        <v>56</v>
      </c>
      <c r="K123" s="96"/>
      <c r="L123" s="96"/>
      <c r="M123" s="96"/>
      <c r="N123" s="96"/>
      <c r="O123" s="96"/>
      <c r="P123" s="96"/>
      <c r="Q123" s="97">
        <f>+SUM(Q73:Q122)</f>
        <v>0</v>
      </c>
      <c r="R123" s="66"/>
      <c r="S123" s="97">
        <f t="shared" ref="S123:T123" si="3">+SUM(S73:S122)</f>
        <v>0</v>
      </c>
      <c r="T123" s="97">
        <f t="shared" si="3"/>
        <v>0</v>
      </c>
      <c r="U123" s="66"/>
      <c r="V123" s="66"/>
    </row>
    <row r="124" spans="2:22">
      <c r="B124" s="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</row>
    <row r="125" spans="2:22" ht="15" customHeight="1">
      <c r="B125" s="6"/>
      <c r="C125" s="67" t="s">
        <v>20</v>
      </c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6"/>
      <c r="S125" s="66"/>
      <c r="T125" s="66"/>
      <c r="U125" s="66"/>
      <c r="V125" s="66"/>
    </row>
    <row r="126" spans="2:22">
      <c r="B126" s="6"/>
      <c r="C126" s="102" t="s">
        <v>121</v>
      </c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</row>
    <row r="127" spans="2:22" ht="15" thickBot="1">
      <c r="B127" s="6"/>
      <c r="C127" s="86" t="s">
        <v>62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</row>
    <row r="128" spans="2:22" ht="100" customHeight="1" thickBot="1">
      <c r="B128" s="6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66"/>
      <c r="S128" s="66"/>
      <c r="T128" s="66"/>
      <c r="U128" s="66"/>
      <c r="V128" s="66"/>
    </row>
    <row r="129" spans="2:22" ht="15" thickBot="1">
      <c r="B129" s="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78" t="s">
        <v>76</v>
      </c>
      <c r="T129" s="79"/>
      <c r="U129" s="79"/>
      <c r="V129" s="66"/>
    </row>
    <row r="130" spans="2:22" ht="45.75" customHeight="1" thickBot="1">
      <c r="B130" s="6"/>
      <c r="C130" s="235" t="s">
        <v>70</v>
      </c>
      <c r="D130" s="235"/>
      <c r="E130" s="91" t="s">
        <v>71</v>
      </c>
      <c r="F130" s="92" t="s">
        <v>72</v>
      </c>
      <c r="G130" s="92" t="s">
        <v>53</v>
      </c>
      <c r="H130" s="92" t="s">
        <v>52</v>
      </c>
      <c r="I130" s="92" t="s">
        <v>55</v>
      </c>
      <c r="J130" s="92" t="s">
        <v>74</v>
      </c>
      <c r="K130" s="92" t="s">
        <v>73</v>
      </c>
      <c r="L130" s="92" t="s">
        <v>120</v>
      </c>
      <c r="M130" s="92" t="s">
        <v>119</v>
      </c>
      <c r="N130" s="92" t="s">
        <v>145</v>
      </c>
      <c r="O130" s="92" t="s">
        <v>51</v>
      </c>
      <c r="P130" s="92" t="s">
        <v>75</v>
      </c>
      <c r="Q130" s="92" t="s">
        <v>49</v>
      </c>
      <c r="R130" s="66"/>
      <c r="S130" s="77" t="s">
        <v>77</v>
      </c>
      <c r="T130" s="77" t="s">
        <v>78</v>
      </c>
      <c r="U130" s="77" t="s">
        <v>79</v>
      </c>
      <c r="V130" s="66"/>
    </row>
    <row r="131" spans="2:22" ht="15" outlineLevel="1" thickBot="1">
      <c r="B131" s="6"/>
      <c r="C131" s="243" t="s">
        <v>105</v>
      </c>
      <c r="D131" s="244"/>
      <c r="E131" s="99" t="s">
        <v>105</v>
      </c>
      <c r="F131" s="99" t="s">
        <v>105</v>
      </c>
      <c r="G131" s="99" t="s">
        <v>105</v>
      </c>
      <c r="H131" s="99" t="s">
        <v>105</v>
      </c>
      <c r="I131" s="99" t="s">
        <v>105</v>
      </c>
      <c r="J131" s="99" t="s">
        <v>105</v>
      </c>
      <c r="K131" s="99" t="s">
        <v>105</v>
      </c>
      <c r="L131" s="95" t="s">
        <v>57</v>
      </c>
      <c r="M131" s="95" t="s">
        <v>58</v>
      </c>
      <c r="N131" s="95" t="s">
        <v>59</v>
      </c>
      <c r="O131" s="95" t="s">
        <v>60</v>
      </c>
      <c r="P131" s="99" t="s">
        <v>105</v>
      </c>
      <c r="Q131" s="99" t="s">
        <v>105</v>
      </c>
      <c r="R131" s="66"/>
      <c r="S131" s="123"/>
      <c r="T131" s="123"/>
      <c r="U131" s="124"/>
      <c r="V131" s="66"/>
    </row>
    <row r="132" spans="2:22" outlineLevel="1">
      <c r="B132" s="6"/>
      <c r="C132" s="232"/>
      <c r="D132" s="232"/>
      <c r="E132" s="112"/>
      <c r="F132" s="112"/>
      <c r="G132" s="112"/>
      <c r="H132" s="112"/>
      <c r="I132" s="113"/>
      <c r="J132" s="113"/>
      <c r="K132" s="112"/>
      <c r="L132" s="114"/>
      <c r="M132" s="115"/>
      <c r="N132" s="115"/>
      <c r="O132" s="116"/>
      <c r="P132" s="112"/>
      <c r="Q132" s="112"/>
      <c r="R132" s="66"/>
      <c r="S132" s="114"/>
      <c r="T132" s="114"/>
      <c r="U132" s="112"/>
      <c r="V132" s="66"/>
    </row>
    <row r="133" spans="2:22" outlineLevel="1">
      <c r="B133" s="6"/>
      <c r="C133" s="232"/>
      <c r="D133" s="232"/>
      <c r="E133" s="112"/>
      <c r="F133" s="112"/>
      <c r="G133" s="112"/>
      <c r="H133" s="112"/>
      <c r="I133" s="113"/>
      <c r="J133" s="113"/>
      <c r="K133" s="112"/>
      <c r="L133" s="114"/>
      <c r="M133" s="115"/>
      <c r="N133" s="115"/>
      <c r="O133" s="116"/>
      <c r="P133" s="112"/>
      <c r="Q133" s="112"/>
      <c r="R133" s="66"/>
      <c r="S133" s="114"/>
      <c r="T133" s="114"/>
      <c r="U133" s="112"/>
      <c r="V133" s="66"/>
    </row>
    <row r="134" spans="2:22" outlineLevel="1">
      <c r="B134" s="6"/>
      <c r="C134" s="232"/>
      <c r="D134" s="232"/>
      <c r="E134" s="112"/>
      <c r="F134" s="112"/>
      <c r="G134" s="112"/>
      <c r="H134" s="112"/>
      <c r="I134" s="113"/>
      <c r="J134" s="113"/>
      <c r="K134" s="112"/>
      <c r="L134" s="114"/>
      <c r="M134" s="115"/>
      <c r="N134" s="115"/>
      <c r="O134" s="116"/>
      <c r="P134" s="112"/>
      <c r="Q134" s="112"/>
      <c r="R134" s="66"/>
      <c r="S134" s="114"/>
      <c r="T134" s="114"/>
      <c r="U134" s="112"/>
      <c r="V134" s="66"/>
    </row>
    <row r="135" spans="2:22" outlineLevel="1">
      <c r="B135" s="6"/>
      <c r="C135" s="232"/>
      <c r="D135" s="232"/>
      <c r="E135" s="112"/>
      <c r="F135" s="112"/>
      <c r="G135" s="112"/>
      <c r="H135" s="112"/>
      <c r="I135" s="113"/>
      <c r="J135" s="113"/>
      <c r="K135" s="112"/>
      <c r="L135" s="114"/>
      <c r="M135" s="115"/>
      <c r="N135" s="115"/>
      <c r="O135" s="116"/>
      <c r="P135" s="112"/>
      <c r="Q135" s="112"/>
      <c r="R135" s="66"/>
      <c r="S135" s="114"/>
      <c r="T135" s="114"/>
      <c r="U135" s="112"/>
      <c r="V135" s="66"/>
    </row>
    <row r="136" spans="2:22" outlineLevel="1">
      <c r="B136" s="6"/>
      <c r="C136" s="232"/>
      <c r="D136" s="232"/>
      <c r="E136" s="112"/>
      <c r="F136" s="112"/>
      <c r="G136" s="112"/>
      <c r="H136" s="112"/>
      <c r="I136" s="113"/>
      <c r="J136" s="113"/>
      <c r="K136" s="112"/>
      <c r="L136" s="114"/>
      <c r="M136" s="115"/>
      <c r="N136" s="115"/>
      <c r="O136" s="116"/>
      <c r="P136" s="112"/>
      <c r="Q136" s="112"/>
      <c r="R136" s="66"/>
      <c r="S136" s="114"/>
      <c r="T136" s="114"/>
      <c r="U136" s="112"/>
      <c r="V136" s="66"/>
    </row>
    <row r="137" spans="2:22" outlineLevel="1">
      <c r="B137" s="6"/>
      <c r="C137" s="232"/>
      <c r="D137" s="232"/>
      <c r="E137" s="112"/>
      <c r="F137" s="112"/>
      <c r="G137" s="112"/>
      <c r="H137" s="112"/>
      <c r="I137" s="113"/>
      <c r="J137" s="113"/>
      <c r="K137" s="112"/>
      <c r="L137" s="114"/>
      <c r="M137" s="115"/>
      <c r="N137" s="115"/>
      <c r="O137" s="116"/>
      <c r="P137" s="112"/>
      <c r="Q137" s="112"/>
      <c r="R137" s="66"/>
      <c r="S137" s="114"/>
      <c r="T137" s="114"/>
      <c r="U137" s="112"/>
      <c r="V137" s="66"/>
    </row>
    <row r="138" spans="2:22" outlineLevel="1">
      <c r="B138" s="6"/>
      <c r="C138" s="232"/>
      <c r="D138" s="232"/>
      <c r="E138" s="112"/>
      <c r="F138" s="112"/>
      <c r="G138" s="112"/>
      <c r="H138" s="112"/>
      <c r="I138" s="113"/>
      <c r="J138" s="113"/>
      <c r="K138" s="112"/>
      <c r="L138" s="114"/>
      <c r="M138" s="115"/>
      <c r="N138" s="115"/>
      <c r="O138" s="116"/>
      <c r="P138" s="112"/>
      <c r="Q138" s="112"/>
      <c r="R138" s="66"/>
      <c r="S138" s="114"/>
      <c r="T138" s="114"/>
      <c r="U138" s="112"/>
      <c r="V138" s="66"/>
    </row>
    <row r="139" spans="2:22" outlineLevel="1">
      <c r="B139" s="6"/>
      <c r="C139" s="232"/>
      <c r="D139" s="232"/>
      <c r="E139" s="112"/>
      <c r="F139" s="112"/>
      <c r="G139" s="112"/>
      <c r="H139" s="112"/>
      <c r="I139" s="113"/>
      <c r="J139" s="113"/>
      <c r="K139" s="112"/>
      <c r="L139" s="114"/>
      <c r="M139" s="115"/>
      <c r="N139" s="115"/>
      <c r="O139" s="116"/>
      <c r="P139" s="112"/>
      <c r="Q139" s="112"/>
      <c r="R139" s="66"/>
      <c r="S139" s="114"/>
      <c r="T139" s="114"/>
      <c r="U139" s="112"/>
      <c r="V139" s="66"/>
    </row>
    <row r="140" spans="2:22" outlineLevel="1">
      <c r="B140" s="6"/>
      <c r="C140" s="232"/>
      <c r="D140" s="232"/>
      <c r="E140" s="112"/>
      <c r="F140" s="112"/>
      <c r="G140" s="112"/>
      <c r="H140" s="112"/>
      <c r="I140" s="113"/>
      <c r="J140" s="113"/>
      <c r="K140" s="112"/>
      <c r="L140" s="114"/>
      <c r="M140" s="115"/>
      <c r="N140" s="115"/>
      <c r="O140" s="116"/>
      <c r="P140" s="112"/>
      <c r="Q140" s="112"/>
      <c r="R140" s="66"/>
      <c r="S140" s="114"/>
      <c r="T140" s="114"/>
      <c r="U140" s="112"/>
      <c r="V140" s="66"/>
    </row>
    <row r="141" spans="2:22" outlineLevel="1">
      <c r="B141" s="6"/>
      <c r="C141" s="232"/>
      <c r="D141" s="232"/>
      <c r="E141" s="112"/>
      <c r="F141" s="112"/>
      <c r="G141" s="112"/>
      <c r="H141" s="112"/>
      <c r="I141" s="113"/>
      <c r="J141" s="113"/>
      <c r="K141" s="112"/>
      <c r="L141" s="114"/>
      <c r="M141" s="115"/>
      <c r="N141" s="115"/>
      <c r="O141" s="116"/>
      <c r="P141" s="112"/>
      <c r="Q141" s="112"/>
      <c r="R141" s="66"/>
      <c r="S141" s="114"/>
      <c r="T141" s="114"/>
      <c r="U141" s="112"/>
      <c r="V141" s="66"/>
    </row>
    <row r="142" spans="2:22" outlineLevel="1">
      <c r="B142" s="6"/>
      <c r="C142" s="232"/>
      <c r="D142" s="232"/>
      <c r="E142" s="112"/>
      <c r="F142" s="112"/>
      <c r="G142" s="112"/>
      <c r="H142" s="112"/>
      <c r="I142" s="113"/>
      <c r="J142" s="113"/>
      <c r="K142" s="112"/>
      <c r="L142" s="114"/>
      <c r="M142" s="115"/>
      <c r="N142" s="115"/>
      <c r="O142" s="116"/>
      <c r="P142" s="112"/>
      <c r="Q142" s="112"/>
      <c r="R142" s="66"/>
      <c r="S142" s="114"/>
      <c r="T142" s="114"/>
      <c r="U142" s="112"/>
      <c r="V142" s="66"/>
    </row>
    <row r="143" spans="2:22" outlineLevel="1">
      <c r="B143" s="6"/>
      <c r="C143" s="232"/>
      <c r="D143" s="232"/>
      <c r="E143" s="112"/>
      <c r="F143" s="112"/>
      <c r="G143" s="112"/>
      <c r="H143" s="112"/>
      <c r="I143" s="113"/>
      <c r="J143" s="113"/>
      <c r="K143" s="112"/>
      <c r="L143" s="114"/>
      <c r="M143" s="115"/>
      <c r="N143" s="115"/>
      <c r="O143" s="116"/>
      <c r="P143" s="112"/>
      <c r="Q143" s="112"/>
      <c r="R143" s="66"/>
      <c r="S143" s="114"/>
      <c r="T143" s="114"/>
      <c r="U143" s="112"/>
      <c r="V143" s="66"/>
    </row>
    <row r="144" spans="2:22" outlineLevel="1">
      <c r="B144" s="6"/>
      <c r="C144" s="232"/>
      <c r="D144" s="232"/>
      <c r="E144" s="112"/>
      <c r="F144" s="112"/>
      <c r="G144" s="112"/>
      <c r="H144" s="112"/>
      <c r="I144" s="113"/>
      <c r="J144" s="113"/>
      <c r="K144" s="112"/>
      <c r="L144" s="114"/>
      <c r="M144" s="115"/>
      <c r="N144" s="115"/>
      <c r="O144" s="116"/>
      <c r="P144" s="112"/>
      <c r="Q144" s="112"/>
      <c r="R144" s="66"/>
      <c r="S144" s="114"/>
      <c r="T144" s="114"/>
      <c r="U144" s="112"/>
      <c r="V144" s="66"/>
    </row>
    <row r="145" spans="2:22" outlineLevel="1">
      <c r="B145" s="6"/>
      <c r="C145" s="232"/>
      <c r="D145" s="232"/>
      <c r="E145" s="112"/>
      <c r="F145" s="112"/>
      <c r="G145" s="112"/>
      <c r="H145" s="112"/>
      <c r="I145" s="113"/>
      <c r="J145" s="113"/>
      <c r="K145" s="112"/>
      <c r="L145" s="114"/>
      <c r="M145" s="115"/>
      <c r="N145" s="115"/>
      <c r="O145" s="116"/>
      <c r="P145" s="112"/>
      <c r="Q145" s="112"/>
      <c r="R145" s="66"/>
      <c r="S145" s="114"/>
      <c r="T145" s="114"/>
      <c r="U145" s="112"/>
      <c r="V145" s="66"/>
    </row>
    <row r="146" spans="2:22" outlineLevel="1">
      <c r="B146" s="6"/>
      <c r="C146" s="232"/>
      <c r="D146" s="232"/>
      <c r="E146" s="112"/>
      <c r="F146" s="112"/>
      <c r="G146" s="112"/>
      <c r="H146" s="112"/>
      <c r="I146" s="113"/>
      <c r="J146" s="113"/>
      <c r="K146" s="112"/>
      <c r="L146" s="114"/>
      <c r="M146" s="115"/>
      <c r="N146" s="115"/>
      <c r="O146" s="116"/>
      <c r="P146" s="112"/>
      <c r="Q146" s="112"/>
      <c r="R146" s="66"/>
      <c r="S146" s="114"/>
      <c r="T146" s="114"/>
      <c r="U146" s="112"/>
      <c r="V146" s="66"/>
    </row>
    <row r="147" spans="2:22" outlineLevel="1">
      <c r="B147" s="6"/>
      <c r="C147" s="232"/>
      <c r="D147" s="232"/>
      <c r="E147" s="112"/>
      <c r="F147" s="112"/>
      <c r="G147" s="112"/>
      <c r="H147" s="112"/>
      <c r="I147" s="113"/>
      <c r="J147" s="113"/>
      <c r="K147" s="112"/>
      <c r="L147" s="114"/>
      <c r="M147" s="115"/>
      <c r="N147" s="115"/>
      <c r="O147" s="116"/>
      <c r="P147" s="112"/>
      <c r="Q147" s="112"/>
      <c r="R147" s="66"/>
      <c r="S147" s="114"/>
      <c r="T147" s="114"/>
      <c r="U147" s="112"/>
      <c r="V147" s="66"/>
    </row>
    <row r="148" spans="2:22" outlineLevel="1">
      <c r="B148" s="6"/>
      <c r="C148" s="232"/>
      <c r="D148" s="232"/>
      <c r="E148" s="112"/>
      <c r="F148" s="112"/>
      <c r="G148" s="112"/>
      <c r="H148" s="112"/>
      <c r="I148" s="113"/>
      <c r="J148" s="113"/>
      <c r="K148" s="112"/>
      <c r="L148" s="114"/>
      <c r="M148" s="115"/>
      <c r="N148" s="115"/>
      <c r="O148" s="116"/>
      <c r="P148" s="112"/>
      <c r="Q148" s="112"/>
      <c r="R148" s="66"/>
      <c r="S148" s="114"/>
      <c r="T148" s="114"/>
      <c r="U148" s="112"/>
      <c r="V148" s="66"/>
    </row>
    <row r="149" spans="2:22" outlineLevel="1">
      <c r="B149" s="6"/>
      <c r="C149" s="232"/>
      <c r="D149" s="232"/>
      <c r="E149" s="112"/>
      <c r="F149" s="112"/>
      <c r="G149" s="112"/>
      <c r="H149" s="112"/>
      <c r="I149" s="113"/>
      <c r="J149" s="113"/>
      <c r="K149" s="112"/>
      <c r="L149" s="114"/>
      <c r="M149" s="115"/>
      <c r="N149" s="115"/>
      <c r="O149" s="116"/>
      <c r="P149" s="112"/>
      <c r="Q149" s="112"/>
      <c r="R149" s="66"/>
      <c r="S149" s="114"/>
      <c r="T149" s="114"/>
      <c r="U149" s="112"/>
      <c r="V149" s="66"/>
    </row>
    <row r="150" spans="2:22" outlineLevel="1">
      <c r="B150" s="6"/>
      <c r="C150" s="232"/>
      <c r="D150" s="232"/>
      <c r="E150" s="112"/>
      <c r="F150" s="112"/>
      <c r="G150" s="112"/>
      <c r="H150" s="112"/>
      <c r="I150" s="113"/>
      <c r="J150" s="113"/>
      <c r="K150" s="112"/>
      <c r="L150" s="114"/>
      <c r="M150" s="115"/>
      <c r="N150" s="115"/>
      <c r="O150" s="116"/>
      <c r="P150" s="112"/>
      <c r="Q150" s="112"/>
      <c r="R150" s="66"/>
      <c r="S150" s="114"/>
      <c r="T150" s="114"/>
      <c r="U150" s="112"/>
      <c r="V150" s="66"/>
    </row>
    <row r="151" spans="2:22" outlineLevel="1">
      <c r="B151" s="6"/>
      <c r="C151" s="232"/>
      <c r="D151" s="232"/>
      <c r="E151" s="112"/>
      <c r="F151" s="112"/>
      <c r="G151" s="112"/>
      <c r="H151" s="112"/>
      <c r="I151" s="113"/>
      <c r="J151" s="113"/>
      <c r="K151" s="112"/>
      <c r="L151" s="114"/>
      <c r="M151" s="115"/>
      <c r="N151" s="115"/>
      <c r="O151" s="116"/>
      <c r="P151" s="112"/>
      <c r="Q151" s="112"/>
      <c r="R151" s="66"/>
      <c r="S151" s="114"/>
      <c r="T151" s="114"/>
      <c r="U151" s="112"/>
      <c r="V151" s="66"/>
    </row>
    <row r="152" spans="2:22" outlineLevel="1">
      <c r="B152" s="6"/>
      <c r="C152" s="232"/>
      <c r="D152" s="232"/>
      <c r="E152" s="112"/>
      <c r="F152" s="112"/>
      <c r="G152" s="112"/>
      <c r="H152" s="112"/>
      <c r="I152" s="113"/>
      <c r="J152" s="113"/>
      <c r="K152" s="112"/>
      <c r="L152" s="114"/>
      <c r="M152" s="115"/>
      <c r="N152" s="115"/>
      <c r="O152" s="116"/>
      <c r="P152" s="112"/>
      <c r="Q152" s="112"/>
      <c r="R152" s="66"/>
      <c r="S152" s="114"/>
      <c r="T152" s="114"/>
      <c r="U152" s="112"/>
      <c r="V152" s="66"/>
    </row>
    <row r="153" spans="2:22" outlineLevel="1">
      <c r="B153" s="6"/>
      <c r="C153" s="232"/>
      <c r="D153" s="232"/>
      <c r="E153" s="112"/>
      <c r="F153" s="112"/>
      <c r="G153" s="112"/>
      <c r="H153" s="112"/>
      <c r="I153" s="113"/>
      <c r="J153" s="113"/>
      <c r="K153" s="112"/>
      <c r="L153" s="114"/>
      <c r="M153" s="115"/>
      <c r="N153" s="115"/>
      <c r="O153" s="116"/>
      <c r="P153" s="112"/>
      <c r="Q153" s="112"/>
      <c r="R153" s="66"/>
      <c r="S153" s="114"/>
      <c r="T153" s="114"/>
      <c r="U153" s="112"/>
      <c r="V153" s="66"/>
    </row>
    <row r="154" spans="2:22" outlineLevel="1">
      <c r="B154" s="6"/>
      <c r="C154" s="232"/>
      <c r="D154" s="232"/>
      <c r="E154" s="112"/>
      <c r="F154" s="112"/>
      <c r="G154" s="112"/>
      <c r="H154" s="112"/>
      <c r="I154" s="113"/>
      <c r="J154" s="113"/>
      <c r="K154" s="112"/>
      <c r="L154" s="114"/>
      <c r="M154" s="115"/>
      <c r="N154" s="115"/>
      <c r="O154" s="116"/>
      <c r="P154" s="112"/>
      <c r="Q154" s="112"/>
      <c r="R154" s="66"/>
      <c r="S154" s="114"/>
      <c r="T154" s="114"/>
      <c r="U154" s="112"/>
      <c r="V154" s="66"/>
    </row>
    <row r="155" spans="2:22" outlineLevel="1">
      <c r="B155" s="6"/>
      <c r="C155" s="232"/>
      <c r="D155" s="232"/>
      <c r="E155" s="112"/>
      <c r="F155" s="112"/>
      <c r="G155" s="112"/>
      <c r="H155" s="112"/>
      <c r="I155" s="113"/>
      <c r="J155" s="113"/>
      <c r="K155" s="112"/>
      <c r="L155" s="114"/>
      <c r="M155" s="115"/>
      <c r="N155" s="115"/>
      <c r="O155" s="116"/>
      <c r="P155" s="112"/>
      <c r="Q155" s="112"/>
      <c r="R155" s="66"/>
      <c r="S155" s="114"/>
      <c r="T155" s="114"/>
      <c r="U155" s="112"/>
      <c r="V155" s="66"/>
    </row>
    <row r="156" spans="2:22" outlineLevel="1">
      <c r="B156" s="6"/>
      <c r="C156" s="232"/>
      <c r="D156" s="232"/>
      <c r="E156" s="112"/>
      <c r="F156" s="112"/>
      <c r="G156" s="112"/>
      <c r="H156" s="112"/>
      <c r="I156" s="113"/>
      <c r="J156" s="113"/>
      <c r="K156" s="112"/>
      <c r="L156" s="114"/>
      <c r="M156" s="115"/>
      <c r="N156" s="115"/>
      <c r="O156" s="116"/>
      <c r="P156" s="112"/>
      <c r="Q156" s="112"/>
      <c r="R156" s="66"/>
      <c r="S156" s="114"/>
      <c r="T156" s="114"/>
      <c r="U156" s="112"/>
      <c r="V156" s="66"/>
    </row>
    <row r="157" spans="2:22" outlineLevel="1">
      <c r="B157" s="6"/>
      <c r="C157" s="232"/>
      <c r="D157" s="232"/>
      <c r="E157" s="112"/>
      <c r="F157" s="112"/>
      <c r="G157" s="112"/>
      <c r="H157" s="112"/>
      <c r="I157" s="113"/>
      <c r="J157" s="113"/>
      <c r="K157" s="112"/>
      <c r="L157" s="114"/>
      <c r="M157" s="115"/>
      <c r="N157" s="115"/>
      <c r="O157" s="116"/>
      <c r="P157" s="112"/>
      <c r="Q157" s="112"/>
      <c r="R157" s="66"/>
      <c r="S157" s="114"/>
      <c r="T157" s="114"/>
      <c r="U157" s="112"/>
      <c r="V157" s="66"/>
    </row>
    <row r="158" spans="2:22" outlineLevel="1">
      <c r="B158" s="6"/>
      <c r="C158" s="232"/>
      <c r="D158" s="232"/>
      <c r="E158" s="112"/>
      <c r="F158" s="112"/>
      <c r="G158" s="112"/>
      <c r="H158" s="112"/>
      <c r="I158" s="113"/>
      <c r="J158" s="113"/>
      <c r="K158" s="112"/>
      <c r="L158" s="114"/>
      <c r="M158" s="115"/>
      <c r="N158" s="115"/>
      <c r="O158" s="116"/>
      <c r="P158" s="112"/>
      <c r="Q158" s="112"/>
      <c r="R158" s="66"/>
      <c r="S158" s="114"/>
      <c r="T158" s="114"/>
      <c r="U158" s="112"/>
      <c r="V158" s="66"/>
    </row>
    <row r="159" spans="2:22" outlineLevel="1">
      <c r="B159" s="6"/>
      <c r="C159" s="232"/>
      <c r="D159" s="232"/>
      <c r="E159" s="112"/>
      <c r="F159" s="112"/>
      <c r="G159" s="112"/>
      <c r="H159" s="112"/>
      <c r="I159" s="113"/>
      <c r="J159" s="113"/>
      <c r="K159" s="112"/>
      <c r="L159" s="114"/>
      <c r="M159" s="115"/>
      <c r="N159" s="115"/>
      <c r="O159" s="116"/>
      <c r="P159" s="112"/>
      <c r="Q159" s="112"/>
      <c r="R159" s="66"/>
      <c r="S159" s="114"/>
      <c r="T159" s="114"/>
      <c r="U159" s="112"/>
      <c r="V159" s="66"/>
    </row>
    <row r="160" spans="2:22" outlineLevel="1">
      <c r="B160" s="6"/>
      <c r="C160" s="232"/>
      <c r="D160" s="232"/>
      <c r="E160" s="112"/>
      <c r="F160" s="112"/>
      <c r="G160" s="112"/>
      <c r="H160" s="112"/>
      <c r="I160" s="113"/>
      <c r="J160" s="113"/>
      <c r="K160" s="112"/>
      <c r="L160" s="114"/>
      <c r="M160" s="115"/>
      <c r="N160" s="115"/>
      <c r="O160" s="116"/>
      <c r="P160" s="112"/>
      <c r="Q160" s="112"/>
      <c r="R160" s="66"/>
      <c r="S160" s="114"/>
      <c r="T160" s="114"/>
      <c r="U160" s="112"/>
      <c r="V160" s="66"/>
    </row>
    <row r="161" spans="2:22" outlineLevel="1">
      <c r="B161" s="6"/>
      <c r="C161" s="232"/>
      <c r="D161" s="232"/>
      <c r="E161" s="112"/>
      <c r="F161" s="112"/>
      <c r="G161" s="112"/>
      <c r="H161" s="112"/>
      <c r="I161" s="113"/>
      <c r="J161" s="113"/>
      <c r="K161" s="112"/>
      <c r="L161" s="114"/>
      <c r="M161" s="115"/>
      <c r="N161" s="115"/>
      <c r="O161" s="116"/>
      <c r="P161" s="112"/>
      <c r="Q161" s="112"/>
      <c r="R161" s="66"/>
      <c r="S161" s="114"/>
      <c r="T161" s="114"/>
      <c r="U161" s="112"/>
      <c r="V161" s="66"/>
    </row>
    <row r="162" spans="2:22" outlineLevel="1">
      <c r="B162" s="6"/>
      <c r="C162" s="232"/>
      <c r="D162" s="232"/>
      <c r="E162" s="112"/>
      <c r="F162" s="112"/>
      <c r="G162" s="112"/>
      <c r="H162" s="112"/>
      <c r="I162" s="113"/>
      <c r="J162" s="113"/>
      <c r="K162" s="112"/>
      <c r="L162" s="114"/>
      <c r="M162" s="115"/>
      <c r="N162" s="115"/>
      <c r="O162" s="116"/>
      <c r="P162" s="112"/>
      <c r="Q162" s="112"/>
      <c r="R162" s="66"/>
      <c r="S162" s="114"/>
      <c r="T162" s="114"/>
      <c r="U162" s="112"/>
      <c r="V162" s="66"/>
    </row>
    <row r="163" spans="2:22" outlineLevel="1">
      <c r="B163" s="6"/>
      <c r="C163" s="232"/>
      <c r="D163" s="232"/>
      <c r="E163" s="112"/>
      <c r="F163" s="112"/>
      <c r="G163" s="112"/>
      <c r="H163" s="112"/>
      <c r="I163" s="113"/>
      <c r="J163" s="113"/>
      <c r="K163" s="112"/>
      <c r="L163" s="114"/>
      <c r="M163" s="115"/>
      <c r="N163" s="115"/>
      <c r="O163" s="116"/>
      <c r="P163" s="112"/>
      <c r="Q163" s="112"/>
      <c r="R163" s="66"/>
      <c r="S163" s="114"/>
      <c r="T163" s="114"/>
      <c r="U163" s="112"/>
      <c r="V163" s="66"/>
    </row>
    <row r="164" spans="2:22" outlineLevel="1">
      <c r="B164" s="6"/>
      <c r="C164" s="232"/>
      <c r="D164" s="232"/>
      <c r="E164" s="112"/>
      <c r="F164" s="112"/>
      <c r="G164" s="112"/>
      <c r="H164" s="112"/>
      <c r="I164" s="113"/>
      <c r="J164" s="113"/>
      <c r="K164" s="112"/>
      <c r="L164" s="114"/>
      <c r="M164" s="115"/>
      <c r="N164" s="115"/>
      <c r="O164" s="116"/>
      <c r="P164" s="112"/>
      <c r="Q164" s="112"/>
      <c r="R164" s="66"/>
      <c r="S164" s="114"/>
      <c r="T164" s="114"/>
      <c r="U164" s="112"/>
      <c r="V164" s="66"/>
    </row>
    <row r="165" spans="2:22" outlineLevel="1">
      <c r="B165" s="6"/>
      <c r="C165" s="232"/>
      <c r="D165" s="232"/>
      <c r="E165" s="112"/>
      <c r="F165" s="112"/>
      <c r="G165" s="112"/>
      <c r="H165" s="112"/>
      <c r="I165" s="113"/>
      <c r="J165" s="113"/>
      <c r="K165" s="112"/>
      <c r="L165" s="114"/>
      <c r="M165" s="115"/>
      <c r="N165" s="115"/>
      <c r="O165" s="116"/>
      <c r="P165" s="112"/>
      <c r="Q165" s="112"/>
      <c r="R165" s="66"/>
      <c r="S165" s="114"/>
      <c r="T165" s="114"/>
      <c r="U165" s="112"/>
      <c r="V165" s="66"/>
    </row>
    <row r="166" spans="2:22" outlineLevel="1">
      <c r="B166" s="6"/>
      <c r="C166" s="232"/>
      <c r="D166" s="232"/>
      <c r="E166" s="112"/>
      <c r="F166" s="112"/>
      <c r="G166" s="112"/>
      <c r="H166" s="112"/>
      <c r="I166" s="113"/>
      <c r="J166" s="113"/>
      <c r="K166" s="112"/>
      <c r="L166" s="114"/>
      <c r="M166" s="115"/>
      <c r="N166" s="115"/>
      <c r="O166" s="116"/>
      <c r="P166" s="112"/>
      <c r="Q166" s="112"/>
      <c r="R166" s="66"/>
      <c r="S166" s="114"/>
      <c r="T166" s="114"/>
      <c r="U166" s="112"/>
      <c r="V166" s="66"/>
    </row>
    <row r="167" spans="2:22" outlineLevel="1">
      <c r="B167" s="6"/>
      <c r="C167" s="232"/>
      <c r="D167" s="232"/>
      <c r="E167" s="112"/>
      <c r="F167" s="112"/>
      <c r="G167" s="112"/>
      <c r="H167" s="112"/>
      <c r="I167" s="113"/>
      <c r="J167" s="113"/>
      <c r="K167" s="112"/>
      <c r="L167" s="114"/>
      <c r="M167" s="115"/>
      <c r="N167" s="115"/>
      <c r="O167" s="116"/>
      <c r="P167" s="112"/>
      <c r="Q167" s="112"/>
      <c r="R167" s="66"/>
      <c r="S167" s="114"/>
      <c r="T167" s="114"/>
      <c r="U167" s="112"/>
      <c r="V167" s="66"/>
    </row>
    <row r="168" spans="2:22" outlineLevel="1">
      <c r="B168" s="6"/>
      <c r="C168" s="232"/>
      <c r="D168" s="232"/>
      <c r="E168" s="112"/>
      <c r="F168" s="112"/>
      <c r="G168" s="112"/>
      <c r="H168" s="112"/>
      <c r="I168" s="113"/>
      <c r="J168" s="113"/>
      <c r="K168" s="112"/>
      <c r="L168" s="114"/>
      <c r="M168" s="115"/>
      <c r="N168" s="115"/>
      <c r="O168" s="116"/>
      <c r="P168" s="112"/>
      <c r="Q168" s="112"/>
      <c r="R168" s="66"/>
      <c r="S168" s="114"/>
      <c r="T168" s="114"/>
      <c r="U168" s="112"/>
      <c r="V168" s="66"/>
    </row>
    <row r="169" spans="2:22" outlineLevel="1">
      <c r="B169" s="6"/>
      <c r="C169" s="232"/>
      <c r="D169" s="232"/>
      <c r="E169" s="112"/>
      <c r="F169" s="112"/>
      <c r="G169" s="112"/>
      <c r="H169" s="112"/>
      <c r="I169" s="113"/>
      <c r="J169" s="113"/>
      <c r="K169" s="112"/>
      <c r="L169" s="114"/>
      <c r="M169" s="115"/>
      <c r="N169" s="115"/>
      <c r="O169" s="116"/>
      <c r="P169" s="112"/>
      <c r="Q169" s="112"/>
      <c r="R169" s="66"/>
      <c r="S169" s="114"/>
      <c r="T169" s="114"/>
      <c r="U169" s="112"/>
      <c r="V169" s="66"/>
    </row>
    <row r="170" spans="2:22" outlineLevel="1">
      <c r="B170" s="6"/>
      <c r="C170" s="232"/>
      <c r="D170" s="232"/>
      <c r="E170" s="112"/>
      <c r="F170" s="112"/>
      <c r="G170" s="112"/>
      <c r="H170" s="112"/>
      <c r="I170" s="113"/>
      <c r="J170" s="113"/>
      <c r="K170" s="112"/>
      <c r="L170" s="114"/>
      <c r="M170" s="115"/>
      <c r="N170" s="115"/>
      <c r="O170" s="116"/>
      <c r="P170" s="112"/>
      <c r="Q170" s="112"/>
      <c r="R170" s="66"/>
      <c r="S170" s="114"/>
      <c r="T170" s="114"/>
      <c r="U170" s="112"/>
      <c r="V170" s="66"/>
    </row>
    <row r="171" spans="2:22" outlineLevel="1">
      <c r="B171" s="6"/>
      <c r="C171" s="232"/>
      <c r="D171" s="232"/>
      <c r="E171" s="112"/>
      <c r="F171" s="112"/>
      <c r="G171" s="112"/>
      <c r="H171" s="112"/>
      <c r="I171" s="113"/>
      <c r="J171" s="113"/>
      <c r="K171" s="112"/>
      <c r="L171" s="114"/>
      <c r="M171" s="115"/>
      <c r="N171" s="115"/>
      <c r="O171" s="116"/>
      <c r="P171" s="112"/>
      <c r="Q171" s="112"/>
      <c r="R171" s="66"/>
      <c r="S171" s="114"/>
      <c r="T171" s="114"/>
      <c r="U171" s="112"/>
      <c r="V171" s="66"/>
    </row>
    <row r="172" spans="2:22" outlineLevel="1">
      <c r="B172" s="6"/>
      <c r="C172" s="232"/>
      <c r="D172" s="232"/>
      <c r="E172" s="112"/>
      <c r="F172" s="112"/>
      <c r="G172" s="112"/>
      <c r="H172" s="112"/>
      <c r="I172" s="113"/>
      <c r="J172" s="113"/>
      <c r="K172" s="112"/>
      <c r="L172" s="114"/>
      <c r="M172" s="115"/>
      <c r="N172" s="115"/>
      <c r="O172" s="116"/>
      <c r="P172" s="112"/>
      <c r="Q172" s="112"/>
      <c r="R172" s="66"/>
      <c r="S172" s="114"/>
      <c r="T172" s="114"/>
      <c r="U172" s="112"/>
      <c r="V172" s="66"/>
    </row>
    <row r="173" spans="2:22" outlineLevel="1">
      <c r="B173" s="6"/>
      <c r="C173" s="232"/>
      <c r="D173" s="232"/>
      <c r="E173" s="112"/>
      <c r="F173" s="112"/>
      <c r="G173" s="112"/>
      <c r="H173" s="112"/>
      <c r="I173" s="113"/>
      <c r="J173" s="113"/>
      <c r="K173" s="112"/>
      <c r="L173" s="114"/>
      <c r="M173" s="115"/>
      <c r="N173" s="115"/>
      <c r="O173" s="116"/>
      <c r="P173" s="112"/>
      <c r="Q173" s="112"/>
      <c r="R173" s="66"/>
      <c r="S173" s="114"/>
      <c r="T173" s="114"/>
      <c r="U173" s="112"/>
      <c r="V173" s="66"/>
    </row>
    <row r="174" spans="2:22" outlineLevel="1">
      <c r="B174" s="6"/>
      <c r="C174" s="232"/>
      <c r="D174" s="232"/>
      <c r="E174" s="112"/>
      <c r="F174" s="112"/>
      <c r="G174" s="112"/>
      <c r="H174" s="112"/>
      <c r="I174" s="113"/>
      <c r="J174" s="113"/>
      <c r="K174" s="112"/>
      <c r="L174" s="114"/>
      <c r="M174" s="115"/>
      <c r="N174" s="115"/>
      <c r="O174" s="116"/>
      <c r="P174" s="112"/>
      <c r="Q174" s="112"/>
      <c r="R174" s="66"/>
      <c r="S174" s="114"/>
      <c r="T174" s="114"/>
      <c r="U174" s="112"/>
      <c r="V174" s="66"/>
    </row>
    <row r="175" spans="2:22" outlineLevel="1">
      <c r="B175" s="6"/>
      <c r="C175" s="232"/>
      <c r="D175" s="232"/>
      <c r="E175" s="112"/>
      <c r="F175" s="112"/>
      <c r="G175" s="112"/>
      <c r="H175" s="112"/>
      <c r="I175" s="113"/>
      <c r="J175" s="113"/>
      <c r="K175" s="112"/>
      <c r="L175" s="114"/>
      <c r="M175" s="115"/>
      <c r="N175" s="115"/>
      <c r="O175" s="116"/>
      <c r="P175" s="112"/>
      <c r="Q175" s="112"/>
      <c r="R175" s="66"/>
      <c r="S175" s="114"/>
      <c r="T175" s="114"/>
      <c r="U175" s="112"/>
      <c r="V175" s="66"/>
    </row>
    <row r="176" spans="2:22" outlineLevel="1">
      <c r="B176" s="6"/>
      <c r="C176" s="232"/>
      <c r="D176" s="232"/>
      <c r="E176" s="112"/>
      <c r="F176" s="112"/>
      <c r="G176" s="112"/>
      <c r="H176" s="112"/>
      <c r="I176" s="113"/>
      <c r="J176" s="113"/>
      <c r="K176" s="112"/>
      <c r="L176" s="114"/>
      <c r="M176" s="115"/>
      <c r="N176" s="115"/>
      <c r="O176" s="116"/>
      <c r="P176" s="112"/>
      <c r="Q176" s="112"/>
      <c r="R176" s="66"/>
      <c r="S176" s="114"/>
      <c r="T176" s="114"/>
      <c r="U176" s="112"/>
      <c r="V176" s="66"/>
    </row>
    <row r="177" spans="2:22" outlineLevel="1">
      <c r="B177" s="6"/>
      <c r="C177" s="232"/>
      <c r="D177" s="232"/>
      <c r="E177" s="112"/>
      <c r="F177" s="112"/>
      <c r="G177" s="112"/>
      <c r="H177" s="112"/>
      <c r="I177" s="113"/>
      <c r="J177" s="113"/>
      <c r="K177" s="112"/>
      <c r="L177" s="114"/>
      <c r="M177" s="115"/>
      <c r="N177" s="115"/>
      <c r="O177" s="116"/>
      <c r="P177" s="112"/>
      <c r="Q177" s="112"/>
      <c r="R177" s="66"/>
      <c r="S177" s="114"/>
      <c r="T177" s="114"/>
      <c r="U177" s="112"/>
      <c r="V177" s="66"/>
    </row>
    <row r="178" spans="2:22" outlineLevel="1">
      <c r="B178" s="6"/>
      <c r="C178" s="232"/>
      <c r="D178" s="232"/>
      <c r="E178" s="112"/>
      <c r="F178" s="112"/>
      <c r="G178" s="112"/>
      <c r="H178" s="112"/>
      <c r="I178" s="113"/>
      <c r="J178" s="113"/>
      <c r="K178" s="112"/>
      <c r="L178" s="114"/>
      <c r="M178" s="115"/>
      <c r="N178" s="115"/>
      <c r="O178" s="116"/>
      <c r="P178" s="112"/>
      <c r="Q178" s="112"/>
      <c r="R178" s="66"/>
      <c r="S178" s="114"/>
      <c r="T178" s="114"/>
      <c r="U178" s="112"/>
      <c r="V178" s="66"/>
    </row>
    <row r="179" spans="2:22" outlineLevel="1">
      <c r="B179" s="6"/>
      <c r="C179" s="232"/>
      <c r="D179" s="232"/>
      <c r="E179" s="112"/>
      <c r="F179" s="112"/>
      <c r="G179" s="112"/>
      <c r="H179" s="112"/>
      <c r="I179" s="113"/>
      <c r="J179" s="113"/>
      <c r="K179" s="112"/>
      <c r="L179" s="114"/>
      <c r="M179" s="115"/>
      <c r="N179" s="115"/>
      <c r="O179" s="116"/>
      <c r="P179" s="112"/>
      <c r="Q179" s="112"/>
      <c r="R179" s="66"/>
      <c r="S179" s="114"/>
      <c r="T179" s="114"/>
      <c r="U179" s="112"/>
      <c r="V179" s="66"/>
    </row>
    <row r="180" spans="2:22" outlineLevel="1">
      <c r="B180" s="6"/>
      <c r="C180" s="232"/>
      <c r="D180" s="232"/>
      <c r="E180" s="112"/>
      <c r="F180" s="112"/>
      <c r="G180" s="112"/>
      <c r="H180" s="112"/>
      <c r="I180" s="113"/>
      <c r="J180" s="113"/>
      <c r="K180" s="112"/>
      <c r="L180" s="114"/>
      <c r="M180" s="115"/>
      <c r="N180" s="115"/>
      <c r="O180" s="116"/>
      <c r="P180" s="112"/>
      <c r="Q180" s="112"/>
      <c r="R180" s="66"/>
      <c r="S180" s="114"/>
      <c r="T180" s="114"/>
      <c r="U180" s="112"/>
      <c r="V180" s="66"/>
    </row>
    <row r="181" spans="2:22" ht="15" outlineLevel="1" thickBot="1">
      <c r="B181" s="6"/>
      <c r="C181" s="233"/>
      <c r="D181" s="233"/>
      <c r="E181" s="117"/>
      <c r="F181" s="117"/>
      <c r="G181" s="117"/>
      <c r="H181" s="117"/>
      <c r="I181" s="117"/>
      <c r="J181" s="117"/>
      <c r="K181" s="117"/>
      <c r="L181" s="118"/>
      <c r="M181" s="119"/>
      <c r="N181" s="119"/>
      <c r="O181" s="120"/>
      <c r="P181" s="117"/>
      <c r="Q181" s="117"/>
      <c r="R181" s="66"/>
      <c r="S181" s="125"/>
      <c r="T181" s="125"/>
      <c r="U181" s="126"/>
      <c r="V181" s="66"/>
    </row>
    <row r="182" spans="2:22" ht="15" thickBot="1">
      <c r="B182" s="6"/>
      <c r="C182" s="66"/>
      <c r="D182" s="66"/>
      <c r="E182" s="66"/>
      <c r="F182" s="66"/>
      <c r="G182" s="66"/>
      <c r="H182" s="66"/>
      <c r="I182" s="66"/>
      <c r="J182" s="93" t="s">
        <v>56</v>
      </c>
      <c r="K182" s="93"/>
      <c r="L182" s="93"/>
      <c r="M182" s="93"/>
      <c r="N182" s="93"/>
      <c r="O182" s="93"/>
      <c r="P182" s="93"/>
      <c r="Q182" s="94">
        <f>+SUM(Q132:Q181)</f>
        <v>0</v>
      </c>
      <c r="R182" s="66"/>
      <c r="S182" s="94">
        <f t="shared" ref="S182:T182" si="4">+SUM(S132:S181)</f>
        <v>0</v>
      </c>
      <c r="T182" s="94">
        <f t="shared" si="4"/>
        <v>0</v>
      </c>
      <c r="U182" s="66"/>
      <c r="V182" s="66"/>
    </row>
    <row r="183" spans="2:22">
      <c r="B183" s="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</row>
    <row r="184" spans="2:22" ht="15" customHeight="1">
      <c r="B184" s="6"/>
      <c r="C184" s="67" t="s">
        <v>21</v>
      </c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6"/>
      <c r="S184" s="66"/>
      <c r="T184" s="66"/>
      <c r="U184" s="66"/>
      <c r="V184" s="66"/>
    </row>
    <row r="185" spans="2:22" ht="11.25" customHeight="1">
      <c r="B185" s="6"/>
      <c r="C185" s="102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</row>
    <row r="186" spans="2:22" ht="15" thickBot="1">
      <c r="B186" s="6"/>
      <c r="C186" s="86" t="s">
        <v>62</v>
      </c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</row>
    <row r="187" spans="2:22" ht="100" customHeight="1" thickBot="1">
      <c r="B187" s="6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66"/>
      <c r="S187" s="66"/>
      <c r="T187" s="66"/>
      <c r="U187" s="66"/>
      <c r="V187" s="66"/>
    </row>
    <row r="188" spans="2:22" ht="15" thickBot="1">
      <c r="B188" s="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78" t="s">
        <v>76</v>
      </c>
      <c r="T188" s="79"/>
      <c r="U188" s="79"/>
      <c r="V188" s="66"/>
    </row>
    <row r="189" spans="2:22" ht="30" customHeight="1" thickBot="1">
      <c r="B189" s="6"/>
      <c r="C189" s="235" t="s">
        <v>70</v>
      </c>
      <c r="D189" s="235"/>
      <c r="E189" s="91" t="s">
        <v>71</v>
      </c>
      <c r="F189" s="92" t="s">
        <v>72</v>
      </c>
      <c r="G189" s="92" t="s">
        <v>53</v>
      </c>
      <c r="H189" s="92" t="s">
        <v>52</v>
      </c>
      <c r="I189" s="237" t="s">
        <v>55</v>
      </c>
      <c r="J189" s="237"/>
      <c r="K189" s="237"/>
      <c r="L189" s="237"/>
      <c r="M189" s="237"/>
      <c r="N189" s="92" t="s">
        <v>74</v>
      </c>
      <c r="O189" s="92" t="s">
        <v>73</v>
      </c>
      <c r="P189" s="92" t="s">
        <v>75</v>
      </c>
      <c r="Q189" s="92" t="s">
        <v>49</v>
      </c>
      <c r="R189" s="66"/>
      <c r="S189" s="77" t="s">
        <v>77</v>
      </c>
      <c r="T189" s="77" t="s">
        <v>78</v>
      </c>
      <c r="U189" s="77" t="s">
        <v>79</v>
      </c>
      <c r="V189" s="66"/>
    </row>
    <row r="190" spans="2:22" outlineLevel="1">
      <c r="B190" s="6"/>
      <c r="C190" s="236"/>
      <c r="D190" s="236"/>
      <c r="E190" s="188"/>
      <c r="F190" s="188"/>
      <c r="G190" s="189"/>
      <c r="H190" s="189"/>
      <c r="I190" s="242"/>
      <c r="J190" s="242"/>
      <c r="K190" s="242"/>
      <c r="L190" s="242"/>
      <c r="M190" s="242"/>
      <c r="N190" s="189"/>
      <c r="O190" s="189"/>
      <c r="P190" s="189"/>
      <c r="Q190" s="190"/>
      <c r="R190" s="66"/>
      <c r="S190" s="123"/>
      <c r="T190" s="123"/>
      <c r="U190" s="124"/>
      <c r="V190" s="66"/>
    </row>
    <row r="191" spans="2:22" outlineLevel="1">
      <c r="B191" s="6"/>
      <c r="C191" s="232"/>
      <c r="D191" s="232"/>
      <c r="E191" s="112"/>
      <c r="F191" s="112"/>
      <c r="G191" s="112"/>
      <c r="H191" s="112"/>
      <c r="I191" s="240"/>
      <c r="J191" s="240"/>
      <c r="K191" s="240"/>
      <c r="L191" s="240"/>
      <c r="M191" s="240"/>
      <c r="N191" s="112"/>
      <c r="O191" s="112"/>
      <c r="P191" s="112"/>
      <c r="Q191" s="114"/>
      <c r="R191" s="66"/>
      <c r="S191" s="114"/>
      <c r="T191" s="114"/>
      <c r="U191" s="112"/>
      <c r="V191" s="66"/>
    </row>
    <row r="192" spans="2:22" outlineLevel="1">
      <c r="B192" s="6"/>
      <c r="C192" s="232"/>
      <c r="D192" s="232"/>
      <c r="E192" s="112"/>
      <c r="F192" s="112"/>
      <c r="G192" s="112"/>
      <c r="H192" s="112"/>
      <c r="I192" s="240"/>
      <c r="J192" s="240"/>
      <c r="K192" s="240"/>
      <c r="L192" s="240"/>
      <c r="M192" s="240"/>
      <c r="N192" s="112"/>
      <c r="O192" s="112"/>
      <c r="P192" s="112"/>
      <c r="Q192" s="114"/>
      <c r="R192" s="66"/>
      <c r="S192" s="114"/>
      <c r="T192" s="114"/>
      <c r="U192" s="112"/>
      <c r="V192" s="66"/>
    </row>
    <row r="193" spans="2:22" outlineLevel="1">
      <c r="B193" s="6"/>
      <c r="C193" s="232"/>
      <c r="D193" s="232"/>
      <c r="E193" s="112"/>
      <c r="F193" s="112"/>
      <c r="G193" s="112"/>
      <c r="H193" s="112"/>
      <c r="I193" s="240"/>
      <c r="J193" s="240"/>
      <c r="K193" s="240"/>
      <c r="L193" s="240"/>
      <c r="M193" s="240"/>
      <c r="N193" s="112"/>
      <c r="O193" s="112"/>
      <c r="P193" s="112"/>
      <c r="Q193" s="114"/>
      <c r="R193" s="66"/>
      <c r="S193" s="114"/>
      <c r="T193" s="114"/>
      <c r="U193" s="112"/>
      <c r="V193" s="66"/>
    </row>
    <row r="194" spans="2:22" outlineLevel="1">
      <c r="B194" s="6"/>
      <c r="C194" s="232"/>
      <c r="D194" s="232"/>
      <c r="E194" s="112"/>
      <c r="F194" s="112"/>
      <c r="G194" s="112"/>
      <c r="H194" s="112"/>
      <c r="I194" s="240"/>
      <c r="J194" s="240"/>
      <c r="K194" s="240"/>
      <c r="L194" s="240"/>
      <c r="M194" s="240"/>
      <c r="N194" s="112"/>
      <c r="O194" s="112"/>
      <c r="P194" s="112"/>
      <c r="Q194" s="114"/>
      <c r="R194" s="66"/>
      <c r="S194" s="114"/>
      <c r="T194" s="114"/>
      <c r="U194" s="112"/>
      <c r="V194" s="66"/>
    </row>
    <row r="195" spans="2:22" outlineLevel="1">
      <c r="B195" s="6"/>
      <c r="C195" s="232"/>
      <c r="D195" s="232"/>
      <c r="E195" s="112"/>
      <c r="F195" s="112"/>
      <c r="G195" s="112"/>
      <c r="H195" s="112"/>
      <c r="I195" s="240"/>
      <c r="J195" s="240"/>
      <c r="K195" s="240"/>
      <c r="L195" s="240"/>
      <c r="M195" s="240"/>
      <c r="N195" s="112"/>
      <c r="O195" s="112"/>
      <c r="P195" s="112"/>
      <c r="Q195" s="114"/>
      <c r="R195" s="66"/>
      <c r="S195" s="114"/>
      <c r="T195" s="114"/>
      <c r="U195" s="112"/>
      <c r="V195" s="66"/>
    </row>
    <row r="196" spans="2:22" outlineLevel="1">
      <c r="B196" s="6"/>
      <c r="C196" s="232"/>
      <c r="D196" s="232"/>
      <c r="E196" s="112"/>
      <c r="F196" s="112"/>
      <c r="G196" s="112"/>
      <c r="H196" s="112"/>
      <c r="I196" s="240"/>
      <c r="J196" s="240"/>
      <c r="K196" s="240"/>
      <c r="L196" s="240"/>
      <c r="M196" s="240"/>
      <c r="N196" s="112"/>
      <c r="O196" s="112"/>
      <c r="P196" s="112"/>
      <c r="Q196" s="114"/>
      <c r="R196" s="66"/>
      <c r="S196" s="114"/>
      <c r="T196" s="114"/>
      <c r="U196" s="112"/>
      <c r="V196" s="66"/>
    </row>
    <row r="197" spans="2:22" outlineLevel="1">
      <c r="B197" s="6"/>
      <c r="C197" s="232"/>
      <c r="D197" s="232"/>
      <c r="E197" s="112"/>
      <c r="F197" s="112"/>
      <c r="G197" s="112"/>
      <c r="H197" s="112"/>
      <c r="I197" s="240"/>
      <c r="J197" s="240"/>
      <c r="K197" s="240"/>
      <c r="L197" s="240"/>
      <c r="M197" s="240"/>
      <c r="N197" s="112"/>
      <c r="O197" s="112"/>
      <c r="P197" s="112"/>
      <c r="Q197" s="114"/>
      <c r="R197" s="66"/>
      <c r="S197" s="114"/>
      <c r="T197" s="114"/>
      <c r="U197" s="112"/>
      <c r="V197" s="66"/>
    </row>
    <row r="198" spans="2:22" outlineLevel="1">
      <c r="B198" s="6"/>
      <c r="C198" s="232"/>
      <c r="D198" s="232"/>
      <c r="E198" s="112"/>
      <c r="F198" s="112"/>
      <c r="G198" s="112"/>
      <c r="H198" s="112"/>
      <c r="I198" s="240"/>
      <c r="J198" s="240"/>
      <c r="K198" s="240"/>
      <c r="L198" s="240"/>
      <c r="M198" s="240"/>
      <c r="N198" s="112"/>
      <c r="O198" s="112"/>
      <c r="P198" s="112"/>
      <c r="Q198" s="114"/>
      <c r="R198" s="66"/>
      <c r="S198" s="114"/>
      <c r="T198" s="114"/>
      <c r="U198" s="112"/>
      <c r="V198" s="66"/>
    </row>
    <row r="199" spans="2:22" ht="15" outlineLevel="1" thickBot="1">
      <c r="B199" s="6"/>
      <c r="C199" s="233"/>
      <c r="D199" s="233"/>
      <c r="E199" s="117"/>
      <c r="F199" s="117"/>
      <c r="G199" s="117"/>
      <c r="H199" s="117"/>
      <c r="I199" s="191"/>
      <c r="J199" s="191"/>
      <c r="K199" s="117"/>
      <c r="L199" s="117"/>
      <c r="M199" s="117"/>
      <c r="N199" s="117"/>
      <c r="O199" s="117"/>
      <c r="P199" s="117"/>
      <c r="Q199" s="118"/>
      <c r="R199" s="66"/>
      <c r="S199" s="114"/>
      <c r="T199" s="114"/>
      <c r="U199" s="112"/>
      <c r="V199" s="66"/>
    </row>
    <row r="200" spans="2:22" ht="15" thickBot="1">
      <c r="B200" s="6"/>
      <c r="C200" s="66"/>
      <c r="D200" s="66"/>
      <c r="E200" s="66"/>
      <c r="F200" s="66"/>
      <c r="G200" s="66"/>
      <c r="H200" s="66"/>
      <c r="I200" s="66"/>
      <c r="J200" s="93" t="s">
        <v>56</v>
      </c>
      <c r="K200" s="93"/>
      <c r="L200" s="93"/>
      <c r="M200" s="93"/>
      <c r="N200" s="93"/>
      <c r="O200" s="93"/>
      <c r="P200" s="93"/>
      <c r="Q200" s="122">
        <f>+SUM(Q190:Q199)</f>
        <v>0</v>
      </c>
      <c r="R200" s="66"/>
      <c r="S200" s="122">
        <f t="shared" ref="S200:T200" si="5">+SUM(S190:S199)</f>
        <v>0</v>
      </c>
      <c r="T200" s="122">
        <f t="shared" si="5"/>
        <v>0</v>
      </c>
      <c r="U200" s="66"/>
      <c r="V200" s="66"/>
    </row>
    <row r="201" spans="2:22">
      <c r="B201" s="6"/>
      <c r="C201" s="66"/>
      <c r="D201" s="66"/>
      <c r="E201" s="66"/>
      <c r="F201" s="66"/>
      <c r="G201" s="66"/>
      <c r="H201" s="66"/>
      <c r="I201" s="66"/>
      <c r="J201" s="89"/>
      <c r="K201" s="89"/>
      <c r="L201" s="89"/>
      <c r="M201" s="89"/>
      <c r="N201" s="89"/>
      <c r="O201" s="89"/>
      <c r="P201" s="89"/>
      <c r="Q201" s="90"/>
      <c r="R201" s="66"/>
      <c r="S201" s="66"/>
      <c r="T201" s="66"/>
      <c r="U201" s="66"/>
      <c r="V201" s="66"/>
    </row>
    <row r="202" spans="2:22" ht="15" customHeight="1">
      <c r="B202" s="6"/>
      <c r="C202" s="67" t="s">
        <v>22</v>
      </c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6"/>
      <c r="S202" s="66"/>
      <c r="T202" s="66"/>
      <c r="U202" s="66"/>
      <c r="V202" s="66"/>
    </row>
    <row r="203" spans="2:22" ht="11.25" customHeight="1">
      <c r="B203" s="6"/>
      <c r="C203" s="102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</row>
    <row r="204" spans="2:22" ht="15" thickBot="1">
      <c r="B204" s="6"/>
      <c r="C204" s="86" t="s">
        <v>62</v>
      </c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</row>
    <row r="205" spans="2:22" ht="100" customHeight="1" thickBot="1">
      <c r="B205" s="6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66"/>
      <c r="S205" s="66"/>
      <c r="T205" s="66"/>
      <c r="U205" s="66"/>
      <c r="V205" s="66"/>
    </row>
    <row r="206" spans="2:22" ht="15" thickBot="1">
      <c r="B206" s="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78" t="s">
        <v>76</v>
      </c>
      <c r="T206" s="79"/>
      <c r="U206" s="79"/>
      <c r="V206" s="66"/>
    </row>
    <row r="207" spans="2:22" ht="29.25" customHeight="1" thickBot="1">
      <c r="B207" s="6"/>
      <c r="C207" s="235" t="s">
        <v>70</v>
      </c>
      <c r="D207" s="235"/>
      <c r="E207" s="91" t="s">
        <v>71</v>
      </c>
      <c r="F207" s="92" t="s">
        <v>72</v>
      </c>
      <c r="G207" s="92" t="s">
        <v>53</v>
      </c>
      <c r="H207" s="92" t="s">
        <v>52</v>
      </c>
      <c r="I207" s="237" t="s">
        <v>55</v>
      </c>
      <c r="J207" s="237"/>
      <c r="K207" s="237"/>
      <c r="L207" s="237"/>
      <c r="M207" s="237"/>
      <c r="N207" s="92" t="s">
        <v>74</v>
      </c>
      <c r="O207" s="92" t="s">
        <v>73</v>
      </c>
      <c r="P207" s="92" t="s">
        <v>75</v>
      </c>
      <c r="Q207" s="92" t="s">
        <v>49</v>
      </c>
      <c r="R207" s="66"/>
      <c r="S207" s="77" t="s">
        <v>77</v>
      </c>
      <c r="T207" s="77" t="s">
        <v>78</v>
      </c>
      <c r="U207" s="77" t="s">
        <v>79</v>
      </c>
      <c r="V207" s="66"/>
    </row>
    <row r="208" spans="2:22" outlineLevel="1">
      <c r="B208" s="6"/>
      <c r="C208" s="236"/>
      <c r="D208" s="236"/>
      <c r="E208" s="188"/>
      <c r="F208" s="188"/>
      <c r="G208" s="189"/>
      <c r="H208" s="189"/>
      <c r="I208" s="242"/>
      <c r="J208" s="242"/>
      <c r="K208" s="242"/>
      <c r="L208" s="242"/>
      <c r="M208" s="242"/>
      <c r="N208" s="189"/>
      <c r="O208" s="189"/>
      <c r="P208" s="189"/>
      <c r="Q208" s="190"/>
      <c r="R208" s="66"/>
      <c r="S208" s="123"/>
      <c r="T208" s="123"/>
      <c r="U208" s="124"/>
      <c r="V208" s="66"/>
    </row>
    <row r="209" spans="2:22" outlineLevel="1">
      <c r="B209" s="6"/>
      <c r="C209" s="232"/>
      <c r="D209" s="232"/>
      <c r="E209" s="112"/>
      <c r="F209" s="112"/>
      <c r="G209" s="112"/>
      <c r="H209" s="112"/>
      <c r="I209" s="240"/>
      <c r="J209" s="240"/>
      <c r="K209" s="240"/>
      <c r="L209" s="240"/>
      <c r="M209" s="240"/>
      <c r="N209" s="112"/>
      <c r="O209" s="112"/>
      <c r="P209" s="112"/>
      <c r="Q209" s="114"/>
      <c r="R209" s="66"/>
      <c r="S209" s="114"/>
      <c r="T209" s="114"/>
      <c r="U209" s="112"/>
      <c r="V209" s="66"/>
    </row>
    <row r="210" spans="2:22" outlineLevel="1">
      <c r="B210" s="6"/>
      <c r="C210" s="232"/>
      <c r="D210" s="232"/>
      <c r="E210" s="112"/>
      <c r="F210" s="112"/>
      <c r="G210" s="112"/>
      <c r="H210" s="112"/>
      <c r="I210" s="240"/>
      <c r="J210" s="240"/>
      <c r="K210" s="240"/>
      <c r="L210" s="240"/>
      <c r="M210" s="240"/>
      <c r="N210" s="112"/>
      <c r="O210" s="112"/>
      <c r="P210" s="112"/>
      <c r="Q210" s="114"/>
      <c r="R210" s="66"/>
      <c r="S210" s="114"/>
      <c r="T210" s="114"/>
      <c r="U210" s="112"/>
      <c r="V210" s="66"/>
    </row>
    <row r="211" spans="2:22" outlineLevel="1">
      <c r="B211" s="6"/>
      <c r="C211" s="232"/>
      <c r="D211" s="232"/>
      <c r="E211" s="112"/>
      <c r="F211" s="112"/>
      <c r="G211" s="112"/>
      <c r="H211" s="112"/>
      <c r="I211" s="240"/>
      <c r="J211" s="240"/>
      <c r="K211" s="240"/>
      <c r="L211" s="240"/>
      <c r="M211" s="240"/>
      <c r="N211" s="112"/>
      <c r="O211" s="112"/>
      <c r="P211" s="112"/>
      <c r="Q211" s="114"/>
      <c r="R211" s="66"/>
      <c r="S211" s="114"/>
      <c r="T211" s="114"/>
      <c r="U211" s="112"/>
      <c r="V211" s="66"/>
    </row>
    <row r="212" spans="2:22" outlineLevel="1">
      <c r="B212" s="6"/>
      <c r="C212" s="232"/>
      <c r="D212" s="232"/>
      <c r="E212" s="112"/>
      <c r="F212" s="112"/>
      <c r="G212" s="112"/>
      <c r="H212" s="112"/>
      <c r="I212" s="240"/>
      <c r="J212" s="240"/>
      <c r="K212" s="240"/>
      <c r="L212" s="240"/>
      <c r="M212" s="240"/>
      <c r="N212" s="112"/>
      <c r="O212" s="112"/>
      <c r="P212" s="112"/>
      <c r="Q212" s="114"/>
      <c r="R212" s="66"/>
      <c r="S212" s="114"/>
      <c r="T212" s="114"/>
      <c r="U212" s="112"/>
      <c r="V212" s="66"/>
    </row>
    <row r="213" spans="2:22" outlineLevel="1">
      <c r="B213" s="6"/>
      <c r="C213" s="232"/>
      <c r="D213" s="232"/>
      <c r="E213" s="112"/>
      <c r="F213" s="112"/>
      <c r="G213" s="112"/>
      <c r="H213" s="112"/>
      <c r="I213" s="240"/>
      <c r="J213" s="240"/>
      <c r="K213" s="240"/>
      <c r="L213" s="240"/>
      <c r="M213" s="240"/>
      <c r="N213" s="112"/>
      <c r="O213" s="112"/>
      <c r="P213" s="112"/>
      <c r="Q213" s="114"/>
      <c r="R213" s="66"/>
      <c r="S213" s="114"/>
      <c r="T213" s="114"/>
      <c r="U213" s="112"/>
      <c r="V213" s="66"/>
    </row>
    <row r="214" spans="2:22" outlineLevel="1">
      <c r="B214" s="6"/>
      <c r="C214" s="232"/>
      <c r="D214" s="232"/>
      <c r="E214" s="112"/>
      <c r="F214" s="112"/>
      <c r="G214" s="112"/>
      <c r="H214" s="112"/>
      <c r="I214" s="240"/>
      <c r="J214" s="240"/>
      <c r="K214" s="240"/>
      <c r="L214" s="240"/>
      <c r="M214" s="240"/>
      <c r="N214" s="112"/>
      <c r="O214" s="112"/>
      <c r="P214" s="112"/>
      <c r="Q214" s="114"/>
      <c r="R214" s="66"/>
      <c r="S214" s="114"/>
      <c r="T214" s="114"/>
      <c r="U214" s="112"/>
      <c r="V214" s="66"/>
    </row>
    <row r="215" spans="2:22" outlineLevel="1">
      <c r="B215" s="6"/>
      <c r="C215" s="232"/>
      <c r="D215" s="232"/>
      <c r="E215" s="112"/>
      <c r="F215" s="112"/>
      <c r="G215" s="112"/>
      <c r="H215" s="112"/>
      <c r="I215" s="240"/>
      <c r="J215" s="240"/>
      <c r="K215" s="240"/>
      <c r="L215" s="240"/>
      <c r="M215" s="240"/>
      <c r="N215" s="112"/>
      <c r="O215" s="112"/>
      <c r="P215" s="112"/>
      <c r="Q215" s="114"/>
      <c r="R215" s="66"/>
      <c r="S215" s="114"/>
      <c r="T215" s="114"/>
      <c r="U215" s="112"/>
      <c r="V215" s="66"/>
    </row>
    <row r="216" spans="2:22" outlineLevel="1">
      <c r="B216" s="6"/>
      <c r="C216" s="232"/>
      <c r="D216" s="232"/>
      <c r="E216" s="112"/>
      <c r="F216" s="112"/>
      <c r="G216" s="112"/>
      <c r="H216" s="112"/>
      <c r="I216" s="240"/>
      <c r="J216" s="240"/>
      <c r="K216" s="240"/>
      <c r="L216" s="240"/>
      <c r="M216" s="240"/>
      <c r="N216" s="112"/>
      <c r="O216" s="112"/>
      <c r="P216" s="112"/>
      <c r="Q216" s="114"/>
      <c r="R216" s="66"/>
      <c r="S216" s="114"/>
      <c r="T216" s="114"/>
      <c r="U216" s="112"/>
      <c r="V216" s="66"/>
    </row>
    <row r="217" spans="2:22" outlineLevel="1">
      <c r="B217" s="6"/>
      <c r="C217" s="232"/>
      <c r="D217" s="232"/>
      <c r="E217" s="112"/>
      <c r="F217" s="112"/>
      <c r="G217" s="112"/>
      <c r="H217" s="112"/>
      <c r="I217" s="240"/>
      <c r="J217" s="240"/>
      <c r="K217" s="240"/>
      <c r="L217" s="240"/>
      <c r="M217" s="240"/>
      <c r="N217" s="112"/>
      <c r="O217" s="112"/>
      <c r="P217" s="112"/>
      <c r="Q217" s="114"/>
      <c r="R217" s="66"/>
      <c r="S217" s="114"/>
      <c r="T217" s="114"/>
      <c r="U217" s="112"/>
      <c r="V217" s="66"/>
    </row>
    <row r="218" spans="2:22" outlineLevel="1">
      <c r="B218" s="6"/>
      <c r="C218" s="232"/>
      <c r="D218" s="232"/>
      <c r="E218" s="112"/>
      <c r="F218" s="112"/>
      <c r="G218" s="112"/>
      <c r="H218" s="112"/>
      <c r="I218" s="240"/>
      <c r="J218" s="240"/>
      <c r="K218" s="240"/>
      <c r="L218" s="240"/>
      <c r="M218" s="240"/>
      <c r="N218" s="112"/>
      <c r="O218" s="112"/>
      <c r="P218" s="112"/>
      <c r="Q218" s="114"/>
      <c r="R218" s="66"/>
      <c r="S218" s="114"/>
      <c r="T218" s="114"/>
      <c r="U218" s="112"/>
      <c r="V218" s="66"/>
    </row>
    <row r="219" spans="2:22" outlineLevel="1">
      <c r="B219" s="6"/>
      <c r="C219" s="232"/>
      <c r="D219" s="232"/>
      <c r="E219" s="112"/>
      <c r="F219" s="112"/>
      <c r="G219" s="112"/>
      <c r="H219" s="112"/>
      <c r="I219" s="240"/>
      <c r="J219" s="240"/>
      <c r="K219" s="240"/>
      <c r="L219" s="240"/>
      <c r="M219" s="240"/>
      <c r="N219" s="112"/>
      <c r="O219" s="112"/>
      <c r="P219" s="112"/>
      <c r="Q219" s="114"/>
      <c r="R219" s="66"/>
      <c r="S219" s="114"/>
      <c r="T219" s="114"/>
      <c r="U219" s="112"/>
      <c r="V219" s="66"/>
    </row>
    <row r="220" spans="2:22" outlineLevel="1">
      <c r="B220" s="6"/>
      <c r="C220" s="232"/>
      <c r="D220" s="232"/>
      <c r="E220" s="112"/>
      <c r="F220" s="112"/>
      <c r="G220" s="112"/>
      <c r="H220" s="112"/>
      <c r="I220" s="240"/>
      <c r="J220" s="240"/>
      <c r="K220" s="240"/>
      <c r="L220" s="240"/>
      <c r="M220" s="240"/>
      <c r="N220" s="112"/>
      <c r="O220" s="112"/>
      <c r="P220" s="112"/>
      <c r="Q220" s="114"/>
      <c r="R220" s="66"/>
      <c r="S220" s="114"/>
      <c r="T220" s="114"/>
      <c r="U220" s="112"/>
      <c r="V220" s="66"/>
    </row>
    <row r="221" spans="2:22" outlineLevel="1">
      <c r="B221" s="6"/>
      <c r="C221" s="232"/>
      <c r="D221" s="232"/>
      <c r="E221" s="112"/>
      <c r="F221" s="112"/>
      <c r="G221" s="112"/>
      <c r="H221" s="112"/>
      <c r="I221" s="240"/>
      <c r="J221" s="240"/>
      <c r="K221" s="240"/>
      <c r="L221" s="240"/>
      <c r="M221" s="240"/>
      <c r="N221" s="112"/>
      <c r="O221" s="112"/>
      <c r="P221" s="112"/>
      <c r="Q221" s="114"/>
      <c r="R221" s="66"/>
      <c r="S221" s="114"/>
      <c r="T221" s="114"/>
      <c r="U221" s="112"/>
      <c r="V221" s="66"/>
    </row>
    <row r="222" spans="2:22" outlineLevel="1">
      <c r="B222" s="6"/>
      <c r="C222" s="232"/>
      <c r="D222" s="232"/>
      <c r="E222" s="112"/>
      <c r="F222" s="112"/>
      <c r="G222" s="112"/>
      <c r="H222" s="112"/>
      <c r="I222" s="240"/>
      <c r="J222" s="240"/>
      <c r="K222" s="240"/>
      <c r="L222" s="240"/>
      <c r="M222" s="240"/>
      <c r="N222" s="112"/>
      <c r="O222" s="112"/>
      <c r="P222" s="112"/>
      <c r="Q222" s="114"/>
      <c r="R222" s="66"/>
      <c r="S222" s="114"/>
      <c r="T222" s="114"/>
      <c r="U222" s="112"/>
      <c r="V222" s="66"/>
    </row>
    <row r="223" spans="2:22" outlineLevel="1">
      <c r="B223" s="6"/>
      <c r="C223" s="232"/>
      <c r="D223" s="232"/>
      <c r="E223" s="112"/>
      <c r="F223" s="112"/>
      <c r="G223" s="112"/>
      <c r="H223" s="112"/>
      <c r="I223" s="240"/>
      <c r="J223" s="240"/>
      <c r="K223" s="240"/>
      <c r="L223" s="240"/>
      <c r="M223" s="240"/>
      <c r="N223" s="112"/>
      <c r="O223" s="112"/>
      <c r="P223" s="112"/>
      <c r="Q223" s="114"/>
      <c r="R223" s="66"/>
      <c r="S223" s="114"/>
      <c r="T223" s="114"/>
      <c r="U223" s="112"/>
      <c r="V223" s="66"/>
    </row>
    <row r="224" spans="2:22" outlineLevel="1">
      <c r="B224" s="6"/>
      <c r="C224" s="232"/>
      <c r="D224" s="232"/>
      <c r="E224" s="112"/>
      <c r="F224" s="112"/>
      <c r="G224" s="112"/>
      <c r="H224" s="112"/>
      <c r="I224" s="240"/>
      <c r="J224" s="240"/>
      <c r="K224" s="240"/>
      <c r="L224" s="240"/>
      <c r="M224" s="240"/>
      <c r="N224" s="112"/>
      <c r="O224" s="112"/>
      <c r="P224" s="112"/>
      <c r="Q224" s="114"/>
      <c r="R224" s="66"/>
      <c r="S224" s="114"/>
      <c r="T224" s="114"/>
      <c r="U224" s="112"/>
      <c r="V224" s="66"/>
    </row>
    <row r="225" spans="2:22" outlineLevel="1">
      <c r="B225" s="6"/>
      <c r="C225" s="232"/>
      <c r="D225" s="232"/>
      <c r="E225" s="112"/>
      <c r="F225" s="112"/>
      <c r="G225" s="112"/>
      <c r="H225" s="112"/>
      <c r="I225" s="240"/>
      <c r="J225" s="240"/>
      <c r="K225" s="240"/>
      <c r="L225" s="240"/>
      <c r="M225" s="240"/>
      <c r="N225" s="112"/>
      <c r="O225" s="112"/>
      <c r="P225" s="112"/>
      <c r="Q225" s="114"/>
      <c r="R225" s="66"/>
      <c r="S225" s="114"/>
      <c r="T225" s="114"/>
      <c r="U225" s="112"/>
      <c r="V225" s="66"/>
    </row>
    <row r="226" spans="2:22" outlineLevel="1">
      <c r="B226" s="6"/>
      <c r="C226" s="232"/>
      <c r="D226" s="232"/>
      <c r="E226" s="112"/>
      <c r="F226" s="112"/>
      <c r="G226" s="112"/>
      <c r="H226" s="112"/>
      <c r="I226" s="240"/>
      <c r="J226" s="240"/>
      <c r="K226" s="240"/>
      <c r="L226" s="240"/>
      <c r="M226" s="240"/>
      <c r="N226" s="112"/>
      <c r="O226" s="112"/>
      <c r="P226" s="112"/>
      <c r="Q226" s="114"/>
      <c r="R226" s="66"/>
      <c r="S226" s="114"/>
      <c r="T226" s="114"/>
      <c r="U226" s="112"/>
      <c r="V226" s="66"/>
    </row>
    <row r="227" spans="2:22" ht="15" outlineLevel="1" thickBot="1">
      <c r="B227" s="6"/>
      <c r="C227" s="233"/>
      <c r="D227" s="233"/>
      <c r="E227" s="117"/>
      <c r="F227" s="117"/>
      <c r="G227" s="117"/>
      <c r="H227" s="117"/>
      <c r="I227" s="241"/>
      <c r="J227" s="241"/>
      <c r="K227" s="241"/>
      <c r="L227" s="241"/>
      <c r="M227" s="241"/>
      <c r="N227" s="117"/>
      <c r="O227" s="117"/>
      <c r="P227" s="117"/>
      <c r="Q227" s="118"/>
      <c r="R227" s="66"/>
      <c r="S227" s="114"/>
      <c r="T227" s="114"/>
      <c r="U227" s="112"/>
      <c r="V227" s="66"/>
    </row>
    <row r="228" spans="2:22" ht="15" thickBot="1">
      <c r="B228" s="6"/>
      <c r="C228" s="66"/>
      <c r="D228" s="66"/>
      <c r="E228" s="66"/>
      <c r="F228" s="66"/>
      <c r="G228" s="66"/>
      <c r="H228" s="66"/>
      <c r="I228" s="66"/>
      <c r="J228" s="93" t="s">
        <v>56</v>
      </c>
      <c r="K228" s="93"/>
      <c r="L228" s="93"/>
      <c r="M228" s="93"/>
      <c r="N228" s="93"/>
      <c r="O228" s="93"/>
      <c r="P228" s="93"/>
      <c r="Q228" s="122">
        <f>+SUM(Q208:Q227)</f>
        <v>0</v>
      </c>
      <c r="R228" s="66"/>
      <c r="S228" s="122">
        <f t="shared" ref="S228:T228" si="6">+SUM(S208:S227)</f>
        <v>0</v>
      </c>
      <c r="T228" s="122">
        <f t="shared" si="6"/>
        <v>0</v>
      </c>
      <c r="U228" s="66"/>
      <c r="V228" s="66"/>
    </row>
    <row r="229" spans="2:22">
      <c r="B229" s="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</row>
    <row r="230" spans="2:22" ht="15" customHeight="1">
      <c r="B230" s="6"/>
      <c r="C230" s="67" t="s">
        <v>23</v>
      </c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6"/>
      <c r="S230" s="66"/>
      <c r="T230" s="66"/>
      <c r="U230" s="66"/>
      <c r="V230" s="66"/>
    </row>
    <row r="231" spans="2:22" ht="11.25" customHeight="1">
      <c r="B231" s="6"/>
      <c r="C231" s="102" t="s">
        <v>122</v>
      </c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</row>
    <row r="232" spans="2:22" ht="15" thickBot="1">
      <c r="B232" s="6"/>
      <c r="C232" s="86" t="s">
        <v>62</v>
      </c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</row>
    <row r="233" spans="2:22" ht="100" customHeight="1" thickBot="1">
      <c r="B233" s="6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66"/>
      <c r="S233" s="66"/>
      <c r="T233" s="66"/>
      <c r="U233" s="66"/>
      <c r="V233" s="66"/>
    </row>
    <row r="234" spans="2:22" ht="15" thickBot="1">
      <c r="B234" s="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78" t="s">
        <v>76</v>
      </c>
      <c r="T234" s="79"/>
      <c r="U234" s="79"/>
      <c r="V234" s="66"/>
    </row>
    <row r="235" spans="2:22" ht="29.25" customHeight="1" thickBot="1">
      <c r="B235" s="6"/>
      <c r="C235" s="235" t="s">
        <v>70</v>
      </c>
      <c r="D235" s="235"/>
      <c r="E235" s="91" t="s">
        <v>71</v>
      </c>
      <c r="F235" s="92" t="s">
        <v>72</v>
      </c>
      <c r="G235" s="92" t="s">
        <v>53</v>
      </c>
      <c r="H235" s="92" t="s">
        <v>52</v>
      </c>
      <c r="I235" s="237" t="s">
        <v>55</v>
      </c>
      <c r="J235" s="237"/>
      <c r="K235" s="237"/>
      <c r="L235" s="237"/>
      <c r="M235" s="237"/>
      <c r="N235" s="92" t="s">
        <v>74</v>
      </c>
      <c r="O235" s="92" t="s">
        <v>73</v>
      </c>
      <c r="P235" s="92" t="s">
        <v>75</v>
      </c>
      <c r="Q235" s="92" t="s">
        <v>49</v>
      </c>
      <c r="R235" s="66"/>
      <c r="S235" s="77" t="s">
        <v>77</v>
      </c>
      <c r="T235" s="77" t="s">
        <v>78</v>
      </c>
      <c r="U235" s="77" t="s">
        <v>79</v>
      </c>
      <c r="V235" s="66"/>
    </row>
    <row r="236" spans="2:22" outlineLevel="1">
      <c r="B236" s="6"/>
      <c r="C236" s="236"/>
      <c r="D236" s="236"/>
      <c r="E236" s="188"/>
      <c r="F236" s="188"/>
      <c r="G236" s="189"/>
      <c r="H236" s="189"/>
      <c r="I236" s="242"/>
      <c r="J236" s="242"/>
      <c r="K236" s="242"/>
      <c r="L236" s="242"/>
      <c r="M236" s="242"/>
      <c r="N236" s="189"/>
      <c r="O236" s="189"/>
      <c r="P236" s="189"/>
      <c r="Q236" s="190"/>
      <c r="R236" s="66"/>
      <c r="S236" s="123"/>
      <c r="T236" s="123"/>
      <c r="U236" s="124"/>
      <c r="V236" s="66"/>
    </row>
    <row r="237" spans="2:22" outlineLevel="1">
      <c r="B237" s="6"/>
      <c r="C237" s="232"/>
      <c r="D237" s="232"/>
      <c r="E237" s="112"/>
      <c r="F237" s="112"/>
      <c r="G237" s="112"/>
      <c r="H237" s="112"/>
      <c r="I237" s="240"/>
      <c r="J237" s="240"/>
      <c r="K237" s="240"/>
      <c r="L237" s="240"/>
      <c r="M237" s="240"/>
      <c r="N237" s="112"/>
      <c r="O237" s="112"/>
      <c r="P237" s="112"/>
      <c r="Q237" s="114"/>
      <c r="R237" s="66"/>
      <c r="S237" s="114"/>
      <c r="T237" s="114"/>
      <c r="U237" s="112"/>
      <c r="V237" s="66"/>
    </row>
    <row r="238" spans="2:22" outlineLevel="1">
      <c r="B238" s="6"/>
      <c r="C238" s="232"/>
      <c r="D238" s="232"/>
      <c r="E238" s="112"/>
      <c r="F238" s="112"/>
      <c r="G238" s="112"/>
      <c r="H238" s="112"/>
      <c r="I238" s="240"/>
      <c r="J238" s="240"/>
      <c r="K238" s="240"/>
      <c r="L238" s="240"/>
      <c r="M238" s="240"/>
      <c r="N238" s="112"/>
      <c r="O238" s="112"/>
      <c r="P238" s="112"/>
      <c r="Q238" s="114"/>
      <c r="R238" s="66"/>
      <c r="S238" s="114"/>
      <c r="T238" s="114"/>
      <c r="U238" s="112"/>
      <c r="V238" s="66"/>
    </row>
    <row r="239" spans="2:22" outlineLevel="1">
      <c r="B239" s="6"/>
      <c r="C239" s="232"/>
      <c r="D239" s="232"/>
      <c r="E239" s="112"/>
      <c r="F239" s="112"/>
      <c r="G239" s="112"/>
      <c r="H239" s="112"/>
      <c r="I239" s="240"/>
      <c r="J239" s="240"/>
      <c r="K239" s="240"/>
      <c r="L239" s="240"/>
      <c r="M239" s="240"/>
      <c r="N239" s="112"/>
      <c r="O239" s="112"/>
      <c r="P239" s="112"/>
      <c r="Q239" s="114"/>
      <c r="R239" s="66"/>
      <c r="S239" s="114"/>
      <c r="T239" s="114"/>
      <c r="U239" s="112"/>
      <c r="V239" s="66"/>
    </row>
    <row r="240" spans="2:22" outlineLevel="1">
      <c r="B240" s="6"/>
      <c r="C240" s="232"/>
      <c r="D240" s="232"/>
      <c r="E240" s="112"/>
      <c r="F240" s="112"/>
      <c r="G240" s="112"/>
      <c r="H240" s="112"/>
      <c r="I240" s="240"/>
      <c r="J240" s="240"/>
      <c r="K240" s="240"/>
      <c r="L240" s="240"/>
      <c r="M240" s="240"/>
      <c r="N240" s="112"/>
      <c r="O240" s="112"/>
      <c r="P240" s="112"/>
      <c r="Q240" s="114"/>
      <c r="R240" s="66"/>
      <c r="S240" s="114"/>
      <c r="T240" s="114"/>
      <c r="U240" s="112"/>
      <c r="V240" s="66"/>
    </row>
    <row r="241" spans="2:22" outlineLevel="1">
      <c r="B241" s="6"/>
      <c r="C241" s="232"/>
      <c r="D241" s="232"/>
      <c r="E241" s="112"/>
      <c r="F241" s="112"/>
      <c r="G241" s="112"/>
      <c r="H241" s="112"/>
      <c r="I241" s="240"/>
      <c r="J241" s="240"/>
      <c r="K241" s="240"/>
      <c r="L241" s="240"/>
      <c r="M241" s="240"/>
      <c r="N241" s="112"/>
      <c r="O241" s="112"/>
      <c r="P241" s="112"/>
      <c r="Q241" s="114"/>
      <c r="R241" s="66"/>
      <c r="S241" s="114"/>
      <c r="T241" s="114"/>
      <c r="U241" s="112"/>
      <c r="V241" s="66"/>
    </row>
    <row r="242" spans="2:22" outlineLevel="1">
      <c r="B242" s="6"/>
      <c r="C242" s="232"/>
      <c r="D242" s="232"/>
      <c r="E242" s="112"/>
      <c r="F242" s="112"/>
      <c r="G242" s="112"/>
      <c r="H242" s="112"/>
      <c r="I242" s="240"/>
      <c r="J242" s="240"/>
      <c r="K242" s="240"/>
      <c r="L242" s="240"/>
      <c r="M242" s="240"/>
      <c r="N242" s="112"/>
      <c r="O242" s="112"/>
      <c r="P242" s="112"/>
      <c r="Q242" s="114"/>
      <c r="R242" s="66"/>
      <c r="S242" s="114"/>
      <c r="T242" s="114"/>
      <c r="U242" s="112"/>
      <c r="V242" s="66"/>
    </row>
    <row r="243" spans="2:22" outlineLevel="1">
      <c r="B243" s="6"/>
      <c r="C243" s="232"/>
      <c r="D243" s="232"/>
      <c r="E243" s="112"/>
      <c r="F243" s="112"/>
      <c r="G243" s="112"/>
      <c r="H243" s="112"/>
      <c r="I243" s="240"/>
      <c r="J243" s="240"/>
      <c r="K243" s="240"/>
      <c r="L243" s="240"/>
      <c r="M243" s="240"/>
      <c r="N243" s="112"/>
      <c r="O243" s="112"/>
      <c r="P243" s="112"/>
      <c r="Q243" s="114"/>
      <c r="R243" s="66"/>
      <c r="S243" s="114"/>
      <c r="T243" s="114"/>
      <c r="U243" s="112"/>
      <c r="V243" s="66"/>
    </row>
    <row r="244" spans="2:22" outlineLevel="1">
      <c r="B244" s="6"/>
      <c r="C244" s="232"/>
      <c r="D244" s="232"/>
      <c r="E244" s="112"/>
      <c r="F244" s="112"/>
      <c r="G244" s="112"/>
      <c r="H244" s="112"/>
      <c r="I244" s="240"/>
      <c r="J244" s="240"/>
      <c r="K244" s="240"/>
      <c r="L244" s="240"/>
      <c r="M244" s="240"/>
      <c r="N244" s="112"/>
      <c r="O244" s="112"/>
      <c r="P244" s="112"/>
      <c r="Q244" s="114"/>
      <c r="R244" s="66"/>
      <c r="S244" s="114"/>
      <c r="T244" s="114"/>
      <c r="U244" s="112"/>
      <c r="V244" s="66"/>
    </row>
    <row r="245" spans="2:22" outlineLevel="1">
      <c r="B245" s="6"/>
      <c r="C245" s="232"/>
      <c r="D245" s="232"/>
      <c r="E245" s="112"/>
      <c r="F245" s="112"/>
      <c r="G245" s="112"/>
      <c r="H245" s="112"/>
      <c r="I245" s="240"/>
      <c r="J245" s="240"/>
      <c r="K245" s="240"/>
      <c r="L245" s="240"/>
      <c r="M245" s="240"/>
      <c r="N245" s="112"/>
      <c r="O245" s="112"/>
      <c r="P245" s="112"/>
      <c r="Q245" s="114"/>
      <c r="R245" s="66"/>
      <c r="S245" s="114"/>
      <c r="T245" s="114"/>
      <c r="U245" s="112"/>
      <c r="V245" s="66"/>
    </row>
    <row r="246" spans="2:22" outlineLevel="1">
      <c r="B246" s="6"/>
      <c r="C246" s="232"/>
      <c r="D246" s="232"/>
      <c r="E246" s="112"/>
      <c r="F246" s="112"/>
      <c r="G246" s="112"/>
      <c r="H246" s="112"/>
      <c r="I246" s="240"/>
      <c r="J246" s="240"/>
      <c r="K246" s="240"/>
      <c r="L246" s="240"/>
      <c r="M246" s="240"/>
      <c r="N246" s="112"/>
      <c r="O246" s="112"/>
      <c r="P246" s="112"/>
      <c r="Q246" s="114"/>
      <c r="R246" s="66"/>
      <c r="S246" s="114"/>
      <c r="T246" s="114"/>
      <c r="U246" s="112"/>
      <c r="V246" s="66"/>
    </row>
    <row r="247" spans="2:22" outlineLevel="1">
      <c r="B247" s="6"/>
      <c r="C247" s="232"/>
      <c r="D247" s="232"/>
      <c r="E247" s="112"/>
      <c r="F247" s="112"/>
      <c r="G247" s="112"/>
      <c r="H247" s="112"/>
      <c r="I247" s="240"/>
      <c r="J247" s="240"/>
      <c r="K247" s="240"/>
      <c r="L247" s="240"/>
      <c r="M247" s="240"/>
      <c r="N247" s="112"/>
      <c r="O247" s="112"/>
      <c r="P247" s="112"/>
      <c r="Q247" s="114"/>
      <c r="R247" s="66"/>
      <c r="S247" s="114"/>
      <c r="T247" s="114"/>
      <c r="U247" s="112"/>
      <c r="V247" s="66"/>
    </row>
    <row r="248" spans="2:22" outlineLevel="1">
      <c r="B248" s="6"/>
      <c r="C248" s="232"/>
      <c r="D248" s="232"/>
      <c r="E248" s="112"/>
      <c r="F248" s="112"/>
      <c r="G248" s="112"/>
      <c r="H248" s="112"/>
      <c r="I248" s="240"/>
      <c r="J248" s="240"/>
      <c r="K248" s="240"/>
      <c r="L248" s="240"/>
      <c r="M248" s="240"/>
      <c r="N248" s="112"/>
      <c r="O248" s="112"/>
      <c r="P248" s="112"/>
      <c r="Q248" s="114"/>
      <c r="R248" s="66"/>
      <c r="S248" s="114"/>
      <c r="T248" s="114"/>
      <c r="U248" s="112"/>
      <c r="V248" s="66"/>
    </row>
    <row r="249" spans="2:22" outlineLevel="1">
      <c r="B249" s="6"/>
      <c r="C249" s="232"/>
      <c r="D249" s="232"/>
      <c r="E249" s="112"/>
      <c r="F249" s="112"/>
      <c r="G249" s="112"/>
      <c r="H249" s="112"/>
      <c r="I249" s="240"/>
      <c r="J249" s="240"/>
      <c r="K249" s="240"/>
      <c r="L249" s="240"/>
      <c r="M249" s="240"/>
      <c r="N249" s="112"/>
      <c r="O249" s="112"/>
      <c r="P249" s="112"/>
      <c r="Q249" s="114"/>
      <c r="R249" s="66"/>
      <c r="S249" s="114"/>
      <c r="T249" s="114"/>
      <c r="U249" s="112"/>
      <c r="V249" s="66"/>
    </row>
    <row r="250" spans="2:22" outlineLevel="1">
      <c r="B250" s="6"/>
      <c r="C250" s="232"/>
      <c r="D250" s="232"/>
      <c r="E250" s="112"/>
      <c r="F250" s="112"/>
      <c r="G250" s="112"/>
      <c r="H250" s="112"/>
      <c r="I250" s="240"/>
      <c r="J250" s="240"/>
      <c r="K250" s="240"/>
      <c r="L250" s="240"/>
      <c r="M250" s="240"/>
      <c r="N250" s="112"/>
      <c r="O250" s="112"/>
      <c r="P250" s="112"/>
      <c r="Q250" s="114"/>
      <c r="R250" s="66"/>
      <c r="S250" s="114"/>
      <c r="T250" s="114"/>
      <c r="U250" s="112"/>
      <c r="V250" s="66"/>
    </row>
    <row r="251" spans="2:22" outlineLevel="1">
      <c r="B251" s="6"/>
      <c r="C251" s="232"/>
      <c r="D251" s="232"/>
      <c r="E251" s="112"/>
      <c r="F251" s="112"/>
      <c r="G251" s="112"/>
      <c r="H251" s="112"/>
      <c r="I251" s="240"/>
      <c r="J251" s="240"/>
      <c r="K251" s="240"/>
      <c r="L251" s="240"/>
      <c r="M251" s="240"/>
      <c r="N251" s="112"/>
      <c r="O251" s="112"/>
      <c r="P251" s="112"/>
      <c r="Q251" s="114"/>
      <c r="R251" s="66"/>
      <c r="S251" s="114"/>
      <c r="T251" s="114"/>
      <c r="U251" s="112"/>
      <c r="V251" s="66"/>
    </row>
    <row r="252" spans="2:22" outlineLevel="1">
      <c r="B252" s="6"/>
      <c r="C252" s="232"/>
      <c r="D252" s="232"/>
      <c r="E252" s="112"/>
      <c r="F252" s="112"/>
      <c r="G252" s="112"/>
      <c r="H252" s="112"/>
      <c r="I252" s="240"/>
      <c r="J252" s="240"/>
      <c r="K252" s="240"/>
      <c r="L252" s="240"/>
      <c r="M252" s="240"/>
      <c r="N252" s="112"/>
      <c r="O252" s="112"/>
      <c r="P252" s="112"/>
      <c r="Q252" s="114"/>
      <c r="R252" s="66"/>
      <c r="S252" s="114"/>
      <c r="T252" s="114"/>
      <c r="U252" s="112"/>
      <c r="V252" s="66"/>
    </row>
    <row r="253" spans="2:22" outlineLevel="1">
      <c r="B253" s="6"/>
      <c r="C253" s="232"/>
      <c r="D253" s="232"/>
      <c r="E253" s="112"/>
      <c r="F253" s="112"/>
      <c r="G253" s="112"/>
      <c r="H253" s="112"/>
      <c r="I253" s="240"/>
      <c r="J253" s="240"/>
      <c r="K253" s="240"/>
      <c r="L253" s="240"/>
      <c r="M253" s="240"/>
      <c r="N253" s="112"/>
      <c r="O253" s="112"/>
      <c r="P253" s="112"/>
      <c r="Q253" s="114"/>
      <c r="R253" s="66"/>
      <c r="S253" s="114"/>
      <c r="T253" s="114"/>
      <c r="U253" s="112"/>
      <c r="V253" s="66"/>
    </row>
    <row r="254" spans="2:22" outlineLevel="1">
      <c r="B254" s="6"/>
      <c r="C254" s="232"/>
      <c r="D254" s="232"/>
      <c r="E254" s="112"/>
      <c r="F254" s="112"/>
      <c r="G254" s="112"/>
      <c r="H254" s="112"/>
      <c r="I254" s="240"/>
      <c r="J254" s="240"/>
      <c r="K254" s="240"/>
      <c r="L254" s="240"/>
      <c r="M254" s="240"/>
      <c r="N254" s="112"/>
      <c r="O254" s="112"/>
      <c r="P254" s="112"/>
      <c r="Q254" s="114"/>
      <c r="R254" s="66"/>
      <c r="S254" s="114"/>
      <c r="T254" s="114"/>
      <c r="U254" s="112"/>
      <c r="V254" s="66"/>
    </row>
    <row r="255" spans="2:22" ht="15" outlineLevel="1" thickBot="1">
      <c r="B255" s="6"/>
      <c r="C255" s="233"/>
      <c r="D255" s="233"/>
      <c r="E255" s="117"/>
      <c r="F255" s="117"/>
      <c r="G255" s="117"/>
      <c r="H255" s="117"/>
      <c r="I255" s="241"/>
      <c r="J255" s="241"/>
      <c r="K255" s="241"/>
      <c r="L255" s="241"/>
      <c r="M255" s="241"/>
      <c r="N255" s="117"/>
      <c r="O255" s="117"/>
      <c r="P255" s="117"/>
      <c r="Q255" s="118"/>
      <c r="R255" s="66"/>
      <c r="S255" s="114"/>
      <c r="T255" s="114"/>
      <c r="U255" s="112"/>
      <c r="V255" s="66"/>
    </row>
    <row r="256" spans="2:22" ht="15" thickBot="1">
      <c r="B256" s="6"/>
      <c r="C256" s="66"/>
      <c r="D256" s="66"/>
      <c r="E256" s="66"/>
      <c r="F256" s="66"/>
      <c r="G256" s="66"/>
      <c r="H256" s="66"/>
      <c r="I256" s="66"/>
      <c r="J256" s="93" t="s">
        <v>56</v>
      </c>
      <c r="K256" s="93"/>
      <c r="L256" s="93"/>
      <c r="M256" s="93"/>
      <c r="N256" s="93"/>
      <c r="O256" s="93"/>
      <c r="P256" s="93"/>
      <c r="Q256" s="122">
        <f>+SUM(Q236:Q255)</f>
        <v>0</v>
      </c>
      <c r="R256" s="66"/>
      <c r="S256" s="122">
        <f>+SUM(S236:S255)</f>
        <v>0</v>
      </c>
      <c r="T256" s="122">
        <f>+SUM(T236:T255)</f>
        <v>0</v>
      </c>
      <c r="U256" s="66"/>
      <c r="V256" s="66"/>
    </row>
    <row r="257" spans="2:22">
      <c r="B257" s="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</row>
    <row r="258" spans="2:22" ht="15" customHeight="1">
      <c r="B258" s="6"/>
      <c r="C258" s="67" t="s">
        <v>27</v>
      </c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6"/>
      <c r="S258" s="66"/>
      <c r="T258" s="66"/>
      <c r="U258" s="66"/>
      <c r="V258" s="66"/>
    </row>
    <row r="259" spans="2:22" ht="11.25" customHeight="1">
      <c r="B259" s="6"/>
      <c r="C259" s="102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</row>
    <row r="260" spans="2:22" ht="15" thickBot="1">
      <c r="B260" s="6"/>
      <c r="C260" s="86" t="s">
        <v>62</v>
      </c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</row>
    <row r="261" spans="2:22" ht="100" customHeight="1" thickBot="1">
      <c r="B261" s="6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66"/>
      <c r="S261" s="66"/>
      <c r="T261" s="66"/>
      <c r="U261" s="66"/>
      <c r="V261" s="66"/>
    </row>
    <row r="262" spans="2:22" ht="15" thickBot="1">
      <c r="B262" s="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78" t="s">
        <v>76</v>
      </c>
      <c r="T262" s="79"/>
      <c r="U262" s="79"/>
      <c r="V262" s="66"/>
    </row>
    <row r="263" spans="2:22" ht="29.25" customHeight="1" thickBot="1">
      <c r="B263" s="6"/>
      <c r="C263" s="235" t="s">
        <v>70</v>
      </c>
      <c r="D263" s="235"/>
      <c r="E263" s="101" t="s">
        <v>71</v>
      </c>
      <c r="F263" s="92" t="s">
        <v>72</v>
      </c>
      <c r="G263" s="92" t="s">
        <v>53</v>
      </c>
      <c r="H263" s="92" t="s">
        <v>52</v>
      </c>
      <c r="I263" s="92" t="s">
        <v>141</v>
      </c>
      <c r="J263" s="237" t="s">
        <v>55</v>
      </c>
      <c r="K263" s="237"/>
      <c r="L263" s="237"/>
      <c r="M263" s="237"/>
      <c r="N263" s="92" t="s">
        <v>74</v>
      </c>
      <c r="O263" s="92" t="s">
        <v>73</v>
      </c>
      <c r="P263" s="92" t="s">
        <v>75</v>
      </c>
      <c r="Q263" s="92" t="s">
        <v>49</v>
      </c>
      <c r="R263" s="66"/>
      <c r="S263" s="77" t="s">
        <v>77</v>
      </c>
      <c r="T263" s="77" t="s">
        <v>78</v>
      </c>
      <c r="U263" s="77" t="s">
        <v>79</v>
      </c>
      <c r="V263" s="66"/>
    </row>
    <row r="264" spans="2:22" outlineLevel="1">
      <c r="B264" s="6"/>
      <c r="C264" s="236"/>
      <c r="D264" s="236"/>
      <c r="E264" s="192"/>
      <c r="F264" s="192"/>
      <c r="G264" s="192"/>
      <c r="H264" s="192"/>
      <c r="I264" s="193"/>
      <c r="J264" s="238"/>
      <c r="K264" s="238"/>
      <c r="L264" s="238"/>
      <c r="M264" s="238"/>
      <c r="N264" s="189"/>
      <c r="O264" s="189"/>
      <c r="P264" s="189"/>
      <c r="Q264" s="194"/>
      <c r="R264" s="66"/>
      <c r="S264" s="123"/>
      <c r="T264" s="123"/>
      <c r="U264" s="124"/>
      <c r="V264" s="66"/>
    </row>
    <row r="265" spans="2:22" outlineLevel="1">
      <c r="B265" s="6"/>
      <c r="C265" s="232"/>
      <c r="D265" s="232"/>
      <c r="E265" s="113"/>
      <c r="F265" s="113"/>
      <c r="G265" s="113"/>
      <c r="H265" s="113"/>
      <c r="I265" s="108"/>
      <c r="J265" s="234"/>
      <c r="K265" s="234"/>
      <c r="L265" s="234"/>
      <c r="M265" s="234"/>
      <c r="N265" s="112"/>
      <c r="O265" s="112"/>
      <c r="P265" s="112"/>
      <c r="Q265" s="195"/>
      <c r="R265" s="66"/>
      <c r="S265" s="114"/>
      <c r="T265" s="114"/>
      <c r="U265" s="112"/>
      <c r="V265" s="66"/>
    </row>
    <row r="266" spans="2:22" outlineLevel="1">
      <c r="B266" s="6"/>
      <c r="C266" s="232"/>
      <c r="D266" s="232"/>
      <c r="E266" s="113"/>
      <c r="F266" s="113"/>
      <c r="G266" s="113"/>
      <c r="H266" s="113"/>
      <c r="I266" s="108"/>
      <c r="J266" s="234"/>
      <c r="K266" s="234"/>
      <c r="L266" s="234"/>
      <c r="M266" s="234"/>
      <c r="N266" s="112"/>
      <c r="O266" s="112"/>
      <c r="P266" s="112"/>
      <c r="Q266" s="195"/>
      <c r="R266" s="66"/>
      <c r="S266" s="114"/>
      <c r="T266" s="114"/>
      <c r="U266" s="112"/>
      <c r="V266" s="66"/>
    </row>
    <row r="267" spans="2:22" outlineLevel="1">
      <c r="B267" s="6"/>
      <c r="C267" s="232"/>
      <c r="D267" s="232"/>
      <c r="E267" s="113"/>
      <c r="F267" s="113"/>
      <c r="G267" s="113"/>
      <c r="H267" s="113"/>
      <c r="I267" s="108"/>
      <c r="J267" s="234"/>
      <c r="K267" s="234"/>
      <c r="L267" s="234"/>
      <c r="M267" s="234"/>
      <c r="N267" s="112"/>
      <c r="O267" s="112"/>
      <c r="P267" s="112"/>
      <c r="Q267" s="195"/>
      <c r="R267" s="66"/>
      <c r="S267" s="114"/>
      <c r="T267" s="114"/>
      <c r="U267" s="112"/>
      <c r="V267" s="66"/>
    </row>
    <row r="268" spans="2:22" outlineLevel="1">
      <c r="B268" s="6"/>
      <c r="C268" s="232"/>
      <c r="D268" s="232"/>
      <c r="E268" s="113"/>
      <c r="F268" s="113"/>
      <c r="G268" s="113"/>
      <c r="H268" s="113"/>
      <c r="I268" s="108"/>
      <c r="J268" s="234"/>
      <c r="K268" s="234"/>
      <c r="L268" s="234"/>
      <c r="M268" s="234"/>
      <c r="N268" s="112"/>
      <c r="O268" s="112"/>
      <c r="P268" s="112"/>
      <c r="Q268" s="195"/>
      <c r="R268" s="66"/>
      <c r="S268" s="114"/>
      <c r="T268" s="114"/>
      <c r="U268" s="112"/>
      <c r="V268" s="66"/>
    </row>
    <row r="269" spans="2:22" outlineLevel="1">
      <c r="B269" s="6"/>
      <c r="C269" s="232"/>
      <c r="D269" s="232"/>
      <c r="E269" s="113"/>
      <c r="F269" s="113"/>
      <c r="G269" s="113"/>
      <c r="H269" s="113"/>
      <c r="I269" s="108"/>
      <c r="J269" s="234"/>
      <c r="K269" s="234"/>
      <c r="L269" s="234"/>
      <c r="M269" s="234"/>
      <c r="N269" s="112"/>
      <c r="O269" s="112"/>
      <c r="P269" s="112"/>
      <c r="Q269" s="195"/>
      <c r="R269" s="66"/>
      <c r="S269" s="114"/>
      <c r="T269" s="114"/>
      <c r="U269" s="112"/>
      <c r="V269" s="66"/>
    </row>
    <row r="270" spans="2:22" outlineLevel="1">
      <c r="B270" s="6"/>
      <c r="C270" s="232"/>
      <c r="D270" s="232"/>
      <c r="E270" s="113"/>
      <c r="F270" s="113"/>
      <c r="G270" s="113"/>
      <c r="H270" s="113"/>
      <c r="I270" s="108"/>
      <c r="J270" s="234"/>
      <c r="K270" s="234"/>
      <c r="L270" s="234"/>
      <c r="M270" s="234"/>
      <c r="N270" s="112"/>
      <c r="O270" s="112"/>
      <c r="P270" s="112"/>
      <c r="Q270" s="195"/>
      <c r="R270" s="66"/>
      <c r="S270" s="114"/>
      <c r="T270" s="114"/>
      <c r="U270" s="112"/>
      <c r="V270" s="66"/>
    </row>
    <row r="271" spans="2:22" outlineLevel="1">
      <c r="B271" s="6"/>
      <c r="C271" s="232"/>
      <c r="D271" s="232"/>
      <c r="E271" s="113"/>
      <c r="F271" s="113"/>
      <c r="G271" s="113"/>
      <c r="H271" s="113"/>
      <c r="I271" s="108"/>
      <c r="J271" s="234"/>
      <c r="K271" s="234"/>
      <c r="L271" s="234"/>
      <c r="M271" s="234"/>
      <c r="N271" s="112"/>
      <c r="O271" s="112"/>
      <c r="P271" s="112"/>
      <c r="Q271" s="195"/>
      <c r="R271" s="66"/>
      <c r="S271" s="114"/>
      <c r="T271" s="114"/>
      <c r="U271" s="112"/>
      <c r="V271" s="66"/>
    </row>
    <row r="272" spans="2:22" outlineLevel="1">
      <c r="B272" s="6"/>
      <c r="C272" s="232"/>
      <c r="D272" s="232"/>
      <c r="E272" s="113"/>
      <c r="F272" s="113"/>
      <c r="G272" s="113"/>
      <c r="H272" s="113"/>
      <c r="I272" s="108"/>
      <c r="J272" s="234"/>
      <c r="K272" s="234"/>
      <c r="L272" s="234"/>
      <c r="M272" s="234"/>
      <c r="N272" s="112"/>
      <c r="O272" s="112"/>
      <c r="P272" s="112"/>
      <c r="Q272" s="195"/>
      <c r="R272" s="66"/>
      <c r="S272" s="114"/>
      <c r="T272" s="114"/>
      <c r="U272" s="112"/>
      <c r="V272" s="66"/>
    </row>
    <row r="273" spans="2:22" outlineLevel="1">
      <c r="B273" s="6"/>
      <c r="C273" s="232"/>
      <c r="D273" s="232"/>
      <c r="E273" s="113"/>
      <c r="F273" s="113"/>
      <c r="G273" s="113"/>
      <c r="H273" s="113"/>
      <c r="I273" s="108"/>
      <c r="J273" s="234"/>
      <c r="K273" s="234"/>
      <c r="L273" s="234"/>
      <c r="M273" s="234"/>
      <c r="N273" s="112"/>
      <c r="O273" s="112"/>
      <c r="P273" s="112"/>
      <c r="Q273" s="195"/>
      <c r="R273" s="66"/>
      <c r="S273" s="114"/>
      <c r="T273" s="114"/>
      <c r="U273" s="112"/>
      <c r="V273" s="66"/>
    </row>
    <row r="274" spans="2:22" outlineLevel="1">
      <c r="B274" s="6"/>
      <c r="C274" s="232"/>
      <c r="D274" s="232"/>
      <c r="E274" s="113"/>
      <c r="F274" s="113"/>
      <c r="G274" s="113"/>
      <c r="H274" s="113"/>
      <c r="I274" s="108"/>
      <c r="J274" s="234"/>
      <c r="K274" s="234"/>
      <c r="L274" s="234"/>
      <c r="M274" s="234"/>
      <c r="N274" s="112"/>
      <c r="O274" s="112"/>
      <c r="P274" s="112"/>
      <c r="Q274" s="195"/>
      <c r="R274" s="66"/>
      <c r="S274" s="114"/>
      <c r="T274" s="114"/>
      <c r="U274" s="112"/>
      <c r="V274" s="66"/>
    </row>
    <row r="275" spans="2:22" outlineLevel="1">
      <c r="B275" s="6"/>
      <c r="C275" s="232"/>
      <c r="D275" s="232"/>
      <c r="E275" s="113"/>
      <c r="F275" s="113"/>
      <c r="G275" s="113"/>
      <c r="H275" s="113"/>
      <c r="I275" s="108"/>
      <c r="J275" s="234"/>
      <c r="K275" s="234"/>
      <c r="L275" s="234"/>
      <c r="M275" s="234"/>
      <c r="N275" s="112"/>
      <c r="O275" s="112"/>
      <c r="P275" s="112"/>
      <c r="Q275" s="195"/>
      <c r="R275" s="66"/>
      <c r="S275" s="114"/>
      <c r="T275" s="114"/>
      <c r="U275" s="112"/>
      <c r="V275" s="66"/>
    </row>
    <row r="276" spans="2:22" outlineLevel="1">
      <c r="B276" s="6"/>
      <c r="C276" s="232"/>
      <c r="D276" s="232"/>
      <c r="E276" s="113"/>
      <c r="F276" s="113"/>
      <c r="G276" s="113"/>
      <c r="H276" s="113"/>
      <c r="I276" s="108"/>
      <c r="J276" s="234"/>
      <c r="K276" s="234"/>
      <c r="L276" s="234"/>
      <c r="M276" s="234"/>
      <c r="N276" s="112"/>
      <c r="O276" s="112"/>
      <c r="P276" s="112"/>
      <c r="Q276" s="195"/>
      <c r="R276" s="66"/>
      <c r="S276" s="114"/>
      <c r="T276" s="114"/>
      <c r="U276" s="112"/>
      <c r="V276" s="66"/>
    </row>
    <row r="277" spans="2:22" outlineLevel="1">
      <c r="B277" s="6"/>
      <c r="C277" s="232"/>
      <c r="D277" s="232"/>
      <c r="E277" s="113"/>
      <c r="F277" s="113"/>
      <c r="G277" s="113"/>
      <c r="H277" s="113"/>
      <c r="I277" s="108"/>
      <c r="J277" s="234"/>
      <c r="K277" s="234"/>
      <c r="L277" s="234"/>
      <c r="M277" s="234"/>
      <c r="N277" s="112"/>
      <c r="O277" s="112"/>
      <c r="P277" s="112"/>
      <c r="Q277" s="195"/>
      <c r="R277" s="66"/>
      <c r="S277" s="114"/>
      <c r="T277" s="114"/>
      <c r="U277" s="112"/>
      <c r="V277" s="66"/>
    </row>
    <row r="278" spans="2:22" outlineLevel="1">
      <c r="B278" s="6"/>
      <c r="C278" s="232"/>
      <c r="D278" s="232"/>
      <c r="E278" s="113"/>
      <c r="F278" s="113"/>
      <c r="G278" s="113"/>
      <c r="H278" s="113"/>
      <c r="I278" s="108"/>
      <c r="J278" s="234"/>
      <c r="K278" s="234"/>
      <c r="L278" s="234"/>
      <c r="M278" s="234"/>
      <c r="N278" s="112"/>
      <c r="O278" s="112"/>
      <c r="P278" s="112"/>
      <c r="Q278" s="195"/>
      <c r="R278" s="66"/>
      <c r="S278" s="114"/>
      <c r="T278" s="114"/>
      <c r="U278" s="112"/>
      <c r="V278" s="66"/>
    </row>
    <row r="279" spans="2:22" outlineLevel="1">
      <c r="B279" s="6"/>
      <c r="C279" s="232"/>
      <c r="D279" s="232"/>
      <c r="E279" s="113"/>
      <c r="F279" s="113"/>
      <c r="G279" s="113"/>
      <c r="H279" s="113"/>
      <c r="I279" s="108"/>
      <c r="J279" s="234"/>
      <c r="K279" s="234"/>
      <c r="L279" s="234"/>
      <c r="M279" s="234"/>
      <c r="N279" s="112"/>
      <c r="O279" s="112"/>
      <c r="P279" s="112"/>
      <c r="Q279" s="195"/>
      <c r="R279" s="66"/>
      <c r="S279" s="114"/>
      <c r="T279" s="114"/>
      <c r="U279" s="112"/>
      <c r="V279" s="66"/>
    </row>
    <row r="280" spans="2:22" outlineLevel="1">
      <c r="B280" s="6"/>
      <c r="C280" s="232"/>
      <c r="D280" s="232"/>
      <c r="E280" s="113"/>
      <c r="F280" s="113"/>
      <c r="G280" s="113"/>
      <c r="H280" s="113"/>
      <c r="I280" s="108"/>
      <c r="J280" s="234"/>
      <c r="K280" s="234"/>
      <c r="L280" s="234"/>
      <c r="M280" s="234"/>
      <c r="N280" s="112"/>
      <c r="O280" s="112"/>
      <c r="P280" s="112"/>
      <c r="Q280" s="195"/>
      <c r="R280" s="66"/>
      <c r="S280" s="114"/>
      <c r="T280" s="114"/>
      <c r="U280" s="112"/>
      <c r="V280" s="66"/>
    </row>
    <row r="281" spans="2:22" outlineLevel="1">
      <c r="B281" s="6"/>
      <c r="C281" s="232"/>
      <c r="D281" s="232"/>
      <c r="E281" s="113"/>
      <c r="F281" s="113"/>
      <c r="G281" s="113"/>
      <c r="H281" s="113"/>
      <c r="I281" s="108"/>
      <c r="J281" s="234"/>
      <c r="K281" s="234"/>
      <c r="L281" s="234"/>
      <c r="M281" s="234"/>
      <c r="N281" s="112"/>
      <c r="O281" s="112"/>
      <c r="P281" s="112"/>
      <c r="Q281" s="195"/>
      <c r="R281" s="66"/>
      <c r="S281" s="114"/>
      <c r="T281" s="114"/>
      <c r="U281" s="112"/>
      <c r="V281" s="66"/>
    </row>
    <row r="282" spans="2:22" outlineLevel="1">
      <c r="B282" s="6"/>
      <c r="C282" s="232"/>
      <c r="D282" s="232"/>
      <c r="E282" s="113"/>
      <c r="F282" s="113"/>
      <c r="G282" s="113"/>
      <c r="H282" s="113"/>
      <c r="I282" s="108"/>
      <c r="J282" s="234"/>
      <c r="K282" s="234"/>
      <c r="L282" s="234"/>
      <c r="M282" s="234"/>
      <c r="N282" s="112"/>
      <c r="O282" s="112"/>
      <c r="P282" s="112"/>
      <c r="Q282" s="195"/>
      <c r="R282" s="66"/>
      <c r="S282" s="114"/>
      <c r="T282" s="114"/>
      <c r="U282" s="112"/>
      <c r="V282" s="66"/>
    </row>
    <row r="283" spans="2:22" outlineLevel="1">
      <c r="B283" s="6"/>
      <c r="C283" s="232"/>
      <c r="D283" s="232"/>
      <c r="E283" s="113"/>
      <c r="F283" s="113"/>
      <c r="G283" s="113"/>
      <c r="H283" s="113"/>
      <c r="I283" s="108"/>
      <c r="J283" s="234"/>
      <c r="K283" s="234"/>
      <c r="L283" s="234"/>
      <c r="M283" s="234"/>
      <c r="N283" s="112"/>
      <c r="O283" s="112"/>
      <c r="P283" s="112"/>
      <c r="Q283" s="195"/>
      <c r="R283" s="66"/>
      <c r="S283" s="114"/>
      <c r="T283" s="114"/>
      <c r="U283" s="112"/>
      <c r="V283" s="66"/>
    </row>
    <row r="284" spans="2:22" outlineLevel="1">
      <c r="B284" s="6"/>
      <c r="C284" s="232"/>
      <c r="D284" s="232"/>
      <c r="E284" s="113"/>
      <c r="F284" s="113"/>
      <c r="G284" s="113"/>
      <c r="H284" s="113"/>
      <c r="I284" s="108"/>
      <c r="J284" s="234"/>
      <c r="K284" s="234"/>
      <c r="L284" s="234"/>
      <c r="M284" s="234"/>
      <c r="N284" s="112"/>
      <c r="O284" s="112"/>
      <c r="P284" s="112"/>
      <c r="Q284" s="195"/>
      <c r="R284" s="66"/>
      <c r="S284" s="114"/>
      <c r="T284" s="114"/>
      <c r="U284" s="112"/>
      <c r="V284" s="66"/>
    </row>
    <row r="285" spans="2:22" outlineLevel="1">
      <c r="B285" s="6"/>
      <c r="C285" s="232"/>
      <c r="D285" s="232"/>
      <c r="E285" s="113"/>
      <c r="F285" s="113"/>
      <c r="G285" s="113"/>
      <c r="H285" s="113"/>
      <c r="I285" s="108"/>
      <c r="J285" s="234"/>
      <c r="K285" s="234"/>
      <c r="L285" s="234"/>
      <c r="M285" s="234"/>
      <c r="N285" s="112"/>
      <c r="O285" s="112"/>
      <c r="P285" s="112"/>
      <c r="Q285" s="195"/>
      <c r="R285" s="66"/>
      <c r="S285" s="114"/>
      <c r="T285" s="114"/>
      <c r="U285" s="112"/>
      <c r="V285" s="66"/>
    </row>
    <row r="286" spans="2:22" outlineLevel="1">
      <c r="B286" s="6"/>
      <c r="C286" s="232"/>
      <c r="D286" s="232"/>
      <c r="E286" s="113"/>
      <c r="F286" s="113"/>
      <c r="G286" s="113"/>
      <c r="H286" s="113"/>
      <c r="I286" s="108"/>
      <c r="J286" s="234"/>
      <c r="K286" s="234"/>
      <c r="L286" s="234"/>
      <c r="M286" s="234"/>
      <c r="N286" s="112"/>
      <c r="O286" s="112"/>
      <c r="P286" s="112"/>
      <c r="Q286" s="195"/>
      <c r="R286" s="66"/>
      <c r="S286" s="114"/>
      <c r="T286" s="114"/>
      <c r="U286" s="112"/>
      <c r="V286" s="66"/>
    </row>
    <row r="287" spans="2:22" outlineLevel="1">
      <c r="B287" s="6"/>
      <c r="C287" s="232"/>
      <c r="D287" s="232"/>
      <c r="E287" s="113"/>
      <c r="F287" s="113"/>
      <c r="G287" s="113"/>
      <c r="H287" s="113"/>
      <c r="I287" s="108"/>
      <c r="J287" s="234"/>
      <c r="K287" s="234"/>
      <c r="L287" s="234"/>
      <c r="M287" s="234"/>
      <c r="N287" s="112"/>
      <c r="O287" s="112"/>
      <c r="P287" s="112"/>
      <c r="Q287" s="195"/>
      <c r="R287" s="66"/>
      <c r="S287" s="114"/>
      <c r="T287" s="114"/>
      <c r="U287" s="112"/>
      <c r="V287" s="66"/>
    </row>
    <row r="288" spans="2:22" outlineLevel="1">
      <c r="B288" s="6"/>
      <c r="C288" s="232"/>
      <c r="D288" s="232"/>
      <c r="E288" s="113"/>
      <c r="F288" s="113"/>
      <c r="G288" s="113"/>
      <c r="H288" s="113"/>
      <c r="I288" s="108"/>
      <c r="J288" s="234"/>
      <c r="K288" s="234"/>
      <c r="L288" s="234"/>
      <c r="M288" s="234"/>
      <c r="N288" s="112"/>
      <c r="O288" s="112"/>
      <c r="P288" s="112"/>
      <c r="Q288" s="195"/>
      <c r="R288" s="66"/>
      <c r="S288" s="114"/>
      <c r="T288" s="114"/>
      <c r="U288" s="112"/>
      <c r="V288" s="66"/>
    </row>
    <row r="289" spans="2:22" outlineLevel="1">
      <c r="B289" s="6"/>
      <c r="C289" s="232"/>
      <c r="D289" s="232"/>
      <c r="E289" s="113"/>
      <c r="F289" s="113"/>
      <c r="G289" s="113"/>
      <c r="H289" s="113"/>
      <c r="I289" s="108"/>
      <c r="J289" s="234"/>
      <c r="K289" s="234"/>
      <c r="L289" s="234"/>
      <c r="M289" s="234"/>
      <c r="N289" s="112"/>
      <c r="O289" s="112"/>
      <c r="P289" s="112"/>
      <c r="Q289" s="195"/>
      <c r="R289" s="66"/>
      <c r="S289" s="114"/>
      <c r="T289" s="114"/>
      <c r="U289" s="112"/>
      <c r="V289" s="66"/>
    </row>
    <row r="290" spans="2:22" outlineLevel="1">
      <c r="B290" s="6"/>
      <c r="C290" s="232"/>
      <c r="D290" s="232"/>
      <c r="E290" s="113"/>
      <c r="F290" s="113"/>
      <c r="G290" s="113"/>
      <c r="H290" s="113"/>
      <c r="I290" s="108"/>
      <c r="J290" s="234"/>
      <c r="K290" s="234"/>
      <c r="L290" s="234"/>
      <c r="M290" s="234"/>
      <c r="N290" s="112"/>
      <c r="O290" s="112"/>
      <c r="P290" s="112"/>
      <c r="Q290" s="195"/>
      <c r="R290" s="66"/>
      <c r="S290" s="114"/>
      <c r="T290" s="114"/>
      <c r="U290" s="112"/>
      <c r="V290" s="66"/>
    </row>
    <row r="291" spans="2:22" outlineLevel="1">
      <c r="B291" s="6"/>
      <c r="C291" s="232"/>
      <c r="D291" s="232"/>
      <c r="E291" s="113"/>
      <c r="F291" s="113"/>
      <c r="G291" s="113"/>
      <c r="H291" s="113"/>
      <c r="I291" s="108"/>
      <c r="J291" s="234"/>
      <c r="K291" s="234"/>
      <c r="L291" s="234"/>
      <c r="M291" s="234"/>
      <c r="N291" s="112"/>
      <c r="O291" s="112"/>
      <c r="P291" s="112"/>
      <c r="Q291" s="195"/>
      <c r="R291" s="66"/>
      <c r="S291" s="114"/>
      <c r="T291" s="114"/>
      <c r="U291" s="112"/>
      <c r="V291" s="66"/>
    </row>
    <row r="292" spans="2:22" outlineLevel="1">
      <c r="B292" s="6"/>
      <c r="C292" s="232"/>
      <c r="D292" s="232"/>
      <c r="E292" s="113"/>
      <c r="F292" s="113"/>
      <c r="G292" s="113"/>
      <c r="H292" s="113"/>
      <c r="I292" s="108"/>
      <c r="J292" s="234"/>
      <c r="K292" s="234"/>
      <c r="L292" s="234"/>
      <c r="M292" s="234"/>
      <c r="N292" s="112"/>
      <c r="O292" s="112"/>
      <c r="P292" s="112"/>
      <c r="Q292" s="195"/>
      <c r="R292" s="66"/>
      <c r="S292" s="114"/>
      <c r="T292" s="114"/>
      <c r="U292" s="112"/>
      <c r="V292" s="66"/>
    </row>
    <row r="293" spans="2:22" outlineLevel="1">
      <c r="B293" s="6"/>
      <c r="C293" s="232"/>
      <c r="D293" s="232"/>
      <c r="E293" s="113"/>
      <c r="F293" s="113"/>
      <c r="G293" s="113"/>
      <c r="H293" s="113"/>
      <c r="I293" s="108"/>
      <c r="J293" s="234"/>
      <c r="K293" s="234"/>
      <c r="L293" s="234"/>
      <c r="M293" s="234"/>
      <c r="N293" s="112"/>
      <c r="O293" s="112"/>
      <c r="P293" s="112"/>
      <c r="Q293" s="195"/>
      <c r="R293" s="66"/>
      <c r="S293" s="114"/>
      <c r="T293" s="114"/>
      <c r="U293" s="112"/>
      <c r="V293" s="66"/>
    </row>
    <row r="294" spans="2:22" outlineLevel="1">
      <c r="B294" s="6"/>
      <c r="C294" s="232"/>
      <c r="D294" s="232"/>
      <c r="E294" s="113"/>
      <c r="F294" s="113"/>
      <c r="G294" s="113"/>
      <c r="H294" s="113"/>
      <c r="I294" s="108"/>
      <c r="J294" s="234"/>
      <c r="K294" s="234"/>
      <c r="L294" s="234"/>
      <c r="M294" s="234"/>
      <c r="N294" s="112"/>
      <c r="O294" s="112"/>
      <c r="P294" s="112"/>
      <c r="Q294" s="195"/>
      <c r="R294" s="66"/>
      <c r="S294" s="114"/>
      <c r="T294" s="114"/>
      <c r="U294" s="112"/>
      <c r="V294" s="66"/>
    </row>
    <row r="295" spans="2:22" outlineLevel="1">
      <c r="B295" s="6"/>
      <c r="C295" s="232"/>
      <c r="D295" s="232"/>
      <c r="E295" s="113"/>
      <c r="F295" s="113"/>
      <c r="G295" s="113"/>
      <c r="H295" s="113"/>
      <c r="I295" s="108"/>
      <c r="J295" s="234"/>
      <c r="K295" s="234"/>
      <c r="L295" s="234"/>
      <c r="M295" s="234"/>
      <c r="N295" s="112"/>
      <c r="O295" s="112"/>
      <c r="P295" s="112"/>
      <c r="Q295" s="195"/>
      <c r="R295" s="66"/>
      <c r="S295" s="114"/>
      <c r="T295" s="114"/>
      <c r="U295" s="112"/>
      <c r="V295" s="66"/>
    </row>
    <row r="296" spans="2:22" outlineLevel="1">
      <c r="B296" s="6"/>
      <c r="C296" s="232"/>
      <c r="D296" s="232"/>
      <c r="E296" s="113"/>
      <c r="F296" s="113"/>
      <c r="G296" s="113"/>
      <c r="H296" s="113"/>
      <c r="I296" s="108"/>
      <c r="J296" s="234"/>
      <c r="K296" s="234"/>
      <c r="L296" s="234"/>
      <c r="M296" s="234"/>
      <c r="N296" s="112"/>
      <c r="O296" s="112"/>
      <c r="P296" s="112"/>
      <c r="Q296" s="195"/>
      <c r="R296" s="66"/>
      <c r="S296" s="114"/>
      <c r="T296" s="114"/>
      <c r="U296" s="112"/>
      <c r="V296" s="66"/>
    </row>
    <row r="297" spans="2:22" outlineLevel="1">
      <c r="B297" s="6"/>
      <c r="C297" s="232"/>
      <c r="D297" s="232"/>
      <c r="E297" s="113"/>
      <c r="F297" s="113"/>
      <c r="G297" s="113"/>
      <c r="H297" s="113"/>
      <c r="I297" s="108"/>
      <c r="J297" s="234"/>
      <c r="K297" s="234"/>
      <c r="L297" s="234"/>
      <c r="M297" s="234"/>
      <c r="N297" s="112"/>
      <c r="O297" s="112"/>
      <c r="P297" s="112"/>
      <c r="Q297" s="195"/>
      <c r="R297" s="66"/>
      <c r="S297" s="114"/>
      <c r="T297" s="114"/>
      <c r="U297" s="112"/>
      <c r="V297" s="66"/>
    </row>
    <row r="298" spans="2:22" outlineLevel="1">
      <c r="B298" s="6"/>
      <c r="C298" s="232"/>
      <c r="D298" s="232"/>
      <c r="E298" s="113"/>
      <c r="F298" s="113"/>
      <c r="G298" s="113"/>
      <c r="H298" s="113"/>
      <c r="I298" s="108"/>
      <c r="J298" s="234"/>
      <c r="K298" s="234"/>
      <c r="L298" s="234"/>
      <c r="M298" s="234"/>
      <c r="N298" s="112"/>
      <c r="O298" s="112"/>
      <c r="P298" s="112"/>
      <c r="Q298" s="195"/>
      <c r="R298" s="66"/>
      <c r="S298" s="114"/>
      <c r="T298" s="114"/>
      <c r="U298" s="112"/>
      <c r="V298" s="66"/>
    </row>
    <row r="299" spans="2:22" ht="15" outlineLevel="1" thickBot="1">
      <c r="B299" s="6"/>
      <c r="C299" s="233"/>
      <c r="D299" s="233"/>
      <c r="E299" s="191"/>
      <c r="F299" s="191"/>
      <c r="G299" s="191"/>
      <c r="H299" s="191"/>
      <c r="I299" s="110"/>
      <c r="J299" s="234"/>
      <c r="K299" s="234"/>
      <c r="L299" s="234"/>
      <c r="M299" s="234"/>
      <c r="N299" s="112"/>
      <c r="O299" s="112"/>
      <c r="P299" s="112"/>
      <c r="Q299" s="195"/>
      <c r="R299" s="66"/>
      <c r="S299" s="114"/>
      <c r="T299" s="114"/>
      <c r="U299" s="112"/>
      <c r="V299" s="66"/>
    </row>
    <row r="300" spans="2:22" ht="15" thickBot="1">
      <c r="B300" s="6"/>
      <c r="C300" s="66"/>
      <c r="D300" s="66"/>
      <c r="E300" s="66"/>
      <c r="F300" s="66"/>
      <c r="G300" s="66"/>
      <c r="H300" s="66"/>
      <c r="I300" s="66"/>
      <c r="J300" s="93" t="s">
        <v>56</v>
      </c>
      <c r="K300" s="93"/>
      <c r="L300" s="93"/>
      <c r="M300" s="93"/>
      <c r="N300" s="93"/>
      <c r="O300" s="93"/>
      <c r="P300" s="93"/>
      <c r="Q300" s="121">
        <f>+SUM(Q264:Q299)</f>
        <v>0</v>
      </c>
      <c r="R300" s="66"/>
      <c r="S300" s="121">
        <f>+SUM(S264:S299)</f>
        <v>0</v>
      </c>
      <c r="T300" s="121">
        <f>+SUM(T264:T299)</f>
        <v>0</v>
      </c>
      <c r="U300" s="66"/>
      <c r="V300" s="66"/>
    </row>
    <row r="301" spans="2:22">
      <c r="B301" s="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</row>
    <row r="302" spans="2:22">
      <c r="B302" s="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</row>
    <row r="303" spans="2:22">
      <c r="B303" s="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</row>
    <row r="304" spans="2:22">
      <c r="B304" s="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</row>
    <row r="305" spans="2:22">
      <c r="B305" s="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</row>
    <row r="306" spans="2:22">
      <c r="B306" s="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</row>
    <row r="307" spans="2:22">
      <c r="B307" s="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</row>
    <row r="308" spans="2:22">
      <c r="B308" s="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</row>
    <row r="309" spans="2:22">
      <c r="B309" s="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</row>
    <row r="310" spans="2:22">
      <c r="B310" s="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</row>
    <row r="311" spans="2:22">
      <c r="B311" s="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</row>
    <row r="312" spans="2:22">
      <c r="B312" s="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</row>
    <row r="313" spans="2:22">
      <c r="B313" s="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</row>
    <row r="314" spans="2:22">
      <c r="B314" s="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</row>
    <row r="315" spans="2:22">
      <c r="B315" s="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</row>
    <row r="316" spans="2:22">
      <c r="B316" s="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</row>
    <row r="317" spans="2:22">
      <c r="B317" s="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</row>
    <row r="318" spans="2:22">
      <c r="B318" s="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</row>
    <row r="319" spans="2:22">
      <c r="B319" s="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</row>
    <row r="320" spans="2:22">
      <c r="B320" s="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</row>
    <row r="321" spans="2:22">
      <c r="B321" s="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</row>
    <row r="322" spans="2:22">
      <c r="B322" s="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</row>
    <row r="323" spans="2:22">
      <c r="B323" s="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</row>
    <row r="324" spans="2:22">
      <c r="B324" s="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</row>
    <row r="325" spans="2:22">
      <c r="B325" s="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</row>
    <row r="326" spans="2:22">
      <c r="B326" s="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</row>
    <row r="327" spans="2:22">
      <c r="B327" s="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</row>
    <row r="328" spans="2:22">
      <c r="B328" s="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</row>
    <row r="329" spans="2:22">
      <c r="B329" s="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</row>
    <row r="330" spans="2:22">
      <c r="B330" s="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</row>
    <row r="331" spans="2:22">
      <c r="B331" s="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</row>
    <row r="332" spans="2:22">
      <c r="B332" s="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</row>
    <row r="333" spans="2:22">
      <c r="B333" s="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</row>
    <row r="334" spans="2:22">
      <c r="B334" s="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</row>
    <row r="335" spans="2:22">
      <c r="B335" s="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</row>
    <row r="336" spans="2:22">
      <c r="B336" s="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</row>
    <row r="337" spans="2:22">
      <c r="B337" s="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</row>
    <row r="338" spans="2:22">
      <c r="B338" s="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</row>
    <row r="339" spans="2:22">
      <c r="B339" s="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</row>
    <row r="340" spans="2:22">
      <c r="B340" s="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</row>
    <row r="341" spans="2:22">
      <c r="B341" s="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</row>
    <row r="342" spans="2:22">
      <c r="B342" s="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</row>
    <row r="343" spans="2:22">
      <c r="B343" s="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</row>
    <row r="344" spans="2:22">
      <c r="B344" s="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</row>
    <row r="345" spans="2:22">
      <c r="B345" s="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</row>
    <row r="346" spans="2:22">
      <c r="B346" s="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</row>
    <row r="347" spans="2:22">
      <c r="B347" s="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</row>
    <row r="348" spans="2:22">
      <c r="B348" s="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</row>
    <row r="349" spans="2:22">
      <c r="B349" s="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</row>
    <row r="350" spans="2:22">
      <c r="B350" s="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</row>
    <row r="351" spans="2:22">
      <c r="B351" s="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</row>
    <row r="352" spans="2:22">
      <c r="B352" s="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</row>
    <row r="353" spans="2:22">
      <c r="B353" s="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</row>
    <row r="354" spans="2:22">
      <c r="B354" s="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</row>
    <row r="355" spans="2:22">
      <c r="B355" s="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</row>
    <row r="356" spans="2:22">
      <c r="B356" s="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</row>
    <row r="357" spans="2:22">
      <c r="B357" s="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</row>
    <row r="358" spans="2:22">
      <c r="B358" s="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</row>
    <row r="359" spans="2:22">
      <c r="B359" s="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</row>
    <row r="360" spans="2:22">
      <c r="B360" s="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</row>
    <row r="361" spans="2:22">
      <c r="B361" s="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</row>
    <row r="362" spans="2:22">
      <c r="B362" s="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</row>
    <row r="363" spans="2:22">
      <c r="B363" s="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</row>
    <row r="364" spans="2:22">
      <c r="B364" s="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</row>
    <row r="365" spans="2:22">
      <c r="B365" s="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</row>
    <row r="366" spans="2:22">
      <c r="B366" s="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</row>
    <row r="367" spans="2:22">
      <c r="B367" s="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</row>
    <row r="368" spans="2:22">
      <c r="B368" s="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</row>
    <row r="369" spans="2:22">
      <c r="B369" s="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</row>
    <row r="370" spans="2:22">
      <c r="B370" s="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</row>
    <row r="371" spans="2:22">
      <c r="B371" s="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</row>
    <row r="372" spans="2:22">
      <c r="B372" s="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</row>
    <row r="373" spans="2:22">
      <c r="B373" s="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</row>
    <row r="374" spans="2:22">
      <c r="B374" s="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</row>
    <row r="375" spans="2:22">
      <c r="B375" s="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</row>
    <row r="376" spans="2:22">
      <c r="B376" s="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</row>
    <row r="377" spans="2:22">
      <c r="B377" s="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</row>
    <row r="378" spans="2:22">
      <c r="B378" s="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</row>
    <row r="379" spans="2:22">
      <c r="B379" s="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</row>
    <row r="380" spans="2:22">
      <c r="B380" s="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</row>
    <row r="381" spans="2:22">
      <c r="B381" s="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</row>
    <row r="382" spans="2:22">
      <c r="B382" s="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</row>
    <row r="383" spans="2:22">
      <c r="B383" s="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V383" s="66"/>
    </row>
    <row r="384" spans="2:22">
      <c r="B384" s="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V384" s="66"/>
    </row>
    <row r="385" spans="2:22">
      <c r="B385" s="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V385" s="66"/>
    </row>
    <row r="386" spans="2:22">
      <c r="B386" s="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V386" s="66"/>
    </row>
    <row r="387" spans="2:22">
      <c r="B387" s="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V387" s="66"/>
    </row>
    <row r="388" spans="2:22">
      <c r="B388" s="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V388" s="66"/>
    </row>
    <row r="389" spans="2:22">
      <c r="B389" s="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V389" s="66"/>
    </row>
    <row r="390" spans="2:22">
      <c r="B390" s="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V390" s="66"/>
    </row>
    <row r="391" spans="2:22">
      <c r="B391" s="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V391" s="66"/>
    </row>
    <row r="392" spans="2:22">
      <c r="B392" s="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V392" s="66"/>
    </row>
    <row r="393" spans="2:22">
      <c r="B393" s="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V393" s="66"/>
    </row>
    <row r="394" spans="2:22">
      <c r="B394" s="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V394" s="66"/>
    </row>
    <row r="395" spans="2:22">
      <c r="B395" s="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V395" s="66"/>
    </row>
    <row r="396" spans="2:22">
      <c r="B396" s="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V396" s="66"/>
    </row>
    <row r="397" spans="2:22">
      <c r="B397" s="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V397" s="66"/>
    </row>
    <row r="398" spans="2:22">
      <c r="B398" s="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V398" s="66"/>
    </row>
    <row r="399" spans="2:22">
      <c r="B399" s="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V399" s="66"/>
    </row>
    <row r="400" spans="2:22">
      <c r="B400" s="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V400" s="66"/>
    </row>
    <row r="401" spans="2:22">
      <c r="B401" s="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V401" s="66"/>
    </row>
    <row r="402" spans="2:22">
      <c r="B402" s="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V402" s="66"/>
    </row>
    <row r="403" spans="2:22">
      <c r="B403" s="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V403" s="66"/>
    </row>
    <row r="404" spans="2:22">
      <c r="B404" s="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V404" s="66"/>
    </row>
    <row r="405" spans="2:22">
      <c r="B405" s="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V405" s="66"/>
    </row>
    <row r="406" spans="2:22">
      <c r="B406" s="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V406" s="66"/>
    </row>
    <row r="407" spans="2:22">
      <c r="B407" s="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V407" s="66"/>
    </row>
    <row r="408" spans="2:22">
      <c r="B408" s="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V408" s="66"/>
    </row>
    <row r="409" spans="2:22">
      <c r="B409" s="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V409" s="66"/>
    </row>
    <row r="410" spans="2:22">
      <c r="B410" s="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V410" s="66"/>
    </row>
    <row r="411" spans="2:22">
      <c r="B411" s="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V411" s="66"/>
    </row>
    <row r="412" spans="2:22">
      <c r="B412" s="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V412" s="66"/>
    </row>
    <row r="413" spans="2:22">
      <c r="B413" s="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V413" s="66"/>
    </row>
    <row r="414" spans="2:22">
      <c r="B414" s="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V414" s="66"/>
    </row>
    <row r="415" spans="2:22">
      <c r="B415" s="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V415" s="66"/>
    </row>
    <row r="416" spans="2:22">
      <c r="B416" s="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V416" s="66"/>
    </row>
    <row r="417" spans="2:22">
      <c r="B417" s="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V417" s="66"/>
    </row>
    <row r="418" spans="2:22">
      <c r="B418" s="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V418" s="66"/>
    </row>
    <row r="419" spans="2:22">
      <c r="B419" s="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V419" s="66"/>
    </row>
    <row r="420" spans="2:22">
      <c r="B420" s="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V420" s="66"/>
    </row>
    <row r="421" spans="2:22">
      <c r="B421" s="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V421" s="66"/>
    </row>
    <row r="422" spans="2:22">
      <c r="B422" s="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V422" s="66"/>
    </row>
    <row r="423" spans="2:22">
      <c r="B423" s="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V423" s="66"/>
    </row>
    <row r="424" spans="2:22">
      <c r="B424" s="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V424" s="66"/>
    </row>
    <row r="425" spans="2:22">
      <c r="B425" s="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V425" s="66"/>
    </row>
    <row r="426" spans="2:22">
      <c r="B426" s="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V426" s="66"/>
    </row>
    <row r="427" spans="2:22">
      <c r="B427" s="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V427" s="66"/>
    </row>
    <row r="428" spans="2:22">
      <c r="B428" s="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V428" s="66"/>
    </row>
    <row r="429" spans="2:22">
      <c r="B429" s="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V429" s="66"/>
    </row>
    <row r="430" spans="2:22">
      <c r="B430" s="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V430" s="66"/>
    </row>
    <row r="431" spans="2:22">
      <c r="B431" s="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V431" s="66"/>
    </row>
    <row r="432" spans="2:22">
      <c r="B432" s="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V432" s="66"/>
    </row>
    <row r="433" spans="2:22">
      <c r="B433" s="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V433" s="66"/>
    </row>
    <row r="434" spans="2:22">
      <c r="B434" s="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V434" s="66"/>
    </row>
    <row r="435" spans="2:22">
      <c r="B435" s="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V435" s="66"/>
    </row>
    <row r="436" spans="2:22">
      <c r="B436" s="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V436" s="66"/>
    </row>
    <row r="437" spans="2:22">
      <c r="B437" s="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V437" s="66"/>
    </row>
    <row r="438" spans="2:22">
      <c r="B438" s="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V438" s="66"/>
    </row>
    <row r="439" spans="2:22">
      <c r="B439" s="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V439" s="66"/>
    </row>
    <row r="440" spans="2:22">
      <c r="B440" s="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V440" s="66"/>
    </row>
    <row r="441" spans="2:22">
      <c r="B441" s="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V441" s="66"/>
    </row>
    <row r="442" spans="2:22">
      <c r="B442" s="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V442" s="66"/>
    </row>
    <row r="443" spans="2:22">
      <c r="B443" s="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V443" s="66"/>
    </row>
    <row r="444" spans="2:22">
      <c r="B444" s="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V444" s="66"/>
    </row>
    <row r="445" spans="2:22">
      <c r="B445" s="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V445" s="66"/>
    </row>
    <row r="446" spans="2:22">
      <c r="B446" s="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V446" s="66"/>
    </row>
    <row r="447" spans="2:22">
      <c r="B447" s="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V447" s="66"/>
    </row>
    <row r="448" spans="2:22">
      <c r="B448" s="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V448" s="66"/>
    </row>
    <row r="449" spans="2:22">
      <c r="B449" s="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V449" s="66"/>
    </row>
    <row r="450" spans="2:22">
      <c r="B450" s="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V450" s="66"/>
    </row>
    <row r="451" spans="2:22">
      <c r="B451" s="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V451" s="66"/>
    </row>
    <row r="452" spans="2:22">
      <c r="B452" s="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V452" s="66"/>
    </row>
    <row r="453" spans="2:22">
      <c r="B453" s="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V453" s="66"/>
    </row>
    <row r="454" spans="2:22">
      <c r="B454" s="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V454" s="66"/>
    </row>
    <row r="455" spans="2:22">
      <c r="B455" s="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V455" s="66"/>
    </row>
    <row r="456" spans="2:22">
      <c r="B456" s="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V456" s="66"/>
    </row>
    <row r="457" spans="2:22">
      <c r="B457" s="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V457" s="66"/>
    </row>
    <row r="458" spans="2:22">
      <c r="B458" s="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V458" s="66"/>
    </row>
    <row r="459" spans="2:22">
      <c r="B459" s="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V459" s="66"/>
    </row>
    <row r="460" spans="2:22">
      <c r="B460" s="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V460" s="66"/>
    </row>
    <row r="461" spans="2:22">
      <c r="B461" s="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V461" s="66"/>
    </row>
    <row r="462" spans="2:22">
      <c r="B462" s="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V462" s="66"/>
    </row>
    <row r="463" spans="2:22">
      <c r="B463" s="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V463" s="66"/>
    </row>
    <row r="464" spans="2:22">
      <c r="B464" s="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V464" s="66"/>
    </row>
    <row r="465" spans="2:22">
      <c r="B465" s="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V465" s="66"/>
    </row>
    <row r="466" spans="2:22">
      <c r="B466" s="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V466" s="66"/>
    </row>
    <row r="467" spans="2:22">
      <c r="B467" s="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V467" s="66"/>
    </row>
    <row r="468" spans="2:22">
      <c r="B468" s="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V468" s="66"/>
    </row>
    <row r="469" spans="2:22">
      <c r="B469" s="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V469" s="66"/>
    </row>
    <row r="470" spans="2:22">
      <c r="B470" s="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V470" s="66"/>
    </row>
    <row r="471" spans="2:22">
      <c r="B471" s="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V471" s="66"/>
    </row>
    <row r="472" spans="2:22">
      <c r="B472" s="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V472" s="66"/>
    </row>
    <row r="473" spans="2:22">
      <c r="B473" s="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V473" s="66"/>
    </row>
    <row r="474" spans="2:22">
      <c r="B474" s="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V474" s="66"/>
    </row>
    <row r="475" spans="2:22">
      <c r="B475" s="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V475" s="66"/>
    </row>
    <row r="476" spans="2:22">
      <c r="B476" s="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V476" s="66"/>
    </row>
    <row r="477" spans="2:22">
      <c r="B477" s="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V477" s="66"/>
    </row>
    <row r="478" spans="2:22">
      <c r="B478" s="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V478" s="66"/>
    </row>
    <row r="479" spans="2:22">
      <c r="B479" s="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V479" s="66"/>
    </row>
    <row r="480" spans="2:22">
      <c r="B480" s="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V480" s="66"/>
    </row>
    <row r="481" spans="2:22">
      <c r="B481" s="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V481" s="66"/>
    </row>
    <row r="482" spans="2:22">
      <c r="B482" s="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V482" s="66"/>
    </row>
    <row r="483" spans="2:22">
      <c r="B483" s="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V483" s="66"/>
    </row>
    <row r="484" spans="2:22">
      <c r="B484" s="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V484" s="66"/>
    </row>
    <row r="485" spans="2:22">
      <c r="B485" s="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V485" s="66"/>
    </row>
    <row r="486" spans="2:22">
      <c r="B486" s="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V486" s="66"/>
    </row>
    <row r="487" spans="2:22">
      <c r="B487" s="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V487" s="66"/>
    </row>
    <row r="488" spans="2:22">
      <c r="B488" s="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V488" s="66"/>
    </row>
    <row r="489" spans="2:22">
      <c r="B489" s="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V489" s="66"/>
    </row>
    <row r="490" spans="2:22">
      <c r="B490" s="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V490" s="66"/>
    </row>
    <row r="491" spans="2:22">
      <c r="B491" s="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V491" s="66"/>
    </row>
    <row r="492" spans="2:22">
      <c r="B492" s="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V492" s="66"/>
    </row>
    <row r="493" spans="2:22">
      <c r="B493" s="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V493" s="66"/>
    </row>
    <row r="494" spans="2:22">
      <c r="B494" s="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V494" s="66"/>
    </row>
    <row r="495" spans="2:22">
      <c r="B495" s="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V495" s="66"/>
    </row>
    <row r="496" spans="2:22">
      <c r="B496" s="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V496" s="66"/>
    </row>
    <row r="497" spans="2:22">
      <c r="B497" s="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V497" s="66"/>
    </row>
    <row r="498" spans="2:22">
      <c r="B498" s="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V498" s="66"/>
    </row>
    <row r="499" spans="2:22">
      <c r="B499" s="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V499" s="66"/>
    </row>
    <row r="500" spans="2:22">
      <c r="B500" s="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V500" s="66"/>
    </row>
    <row r="501" spans="2:22">
      <c r="B501" s="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V501" s="66"/>
    </row>
    <row r="502" spans="2:22">
      <c r="B502" s="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V502" s="66"/>
    </row>
    <row r="503" spans="2:22">
      <c r="B503" s="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V503" s="66"/>
    </row>
    <row r="504" spans="2:22">
      <c r="B504" s="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V504" s="66"/>
    </row>
    <row r="505" spans="2:22">
      <c r="B505" s="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V505" s="66"/>
    </row>
    <row r="506" spans="2:22">
      <c r="B506" s="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V506" s="66"/>
    </row>
    <row r="507" spans="2:22">
      <c r="B507" s="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V507" s="66"/>
    </row>
    <row r="508" spans="2:22">
      <c r="B508" s="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V508" s="66"/>
    </row>
    <row r="509" spans="2:22">
      <c r="B509" s="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V509" s="66"/>
    </row>
    <row r="510" spans="2:22">
      <c r="B510" s="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V510" s="66"/>
    </row>
    <row r="511" spans="2:22">
      <c r="B511" s="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V511" s="66"/>
    </row>
    <row r="512" spans="2:22">
      <c r="B512" s="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V512" s="66"/>
    </row>
    <row r="513" spans="2:22">
      <c r="B513" s="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V513" s="66"/>
    </row>
    <row r="514" spans="2:22">
      <c r="B514" s="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V514" s="66"/>
    </row>
    <row r="515" spans="2:22">
      <c r="B515" s="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V515" s="66"/>
    </row>
    <row r="516" spans="2:22">
      <c r="B516" s="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V516" s="66"/>
    </row>
    <row r="517" spans="2:22">
      <c r="B517" s="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V517" s="66"/>
    </row>
    <row r="518" spans="2:22">
      <c r="B518" s="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V518" s="66"/>
    </row>
    <row r="519" spans="2:22">
      <c r="B519" s="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V519" s="66"/>
    </row>
    <row r="520" spans="2:22">
      <c r="B520" s="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V520" s="66"/>
    </row>
    <row r="521" spans="2:22">
      <c r="B521" s="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V521" s="66"/>
    </row>
    <row r="522" spans="2:22">
      <c r="B522" s="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V522" s="66"/>
    </row>
    <row r="523" spans="2:22">
      <c r="B523" s="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V523" s="66"/>
    </row>
    <row r="524" spans="2:22">
      <c r="B524" s="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V524" s="66"/>
    </row>
    <row r="525" spans="2:22">
      <c r="B525" s="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V525" s="66"/>
    </row>
    <row r="526" spans="2:22">
      <c r="B526" s="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V526" s="66"/>
    </row>
    <row r="527" spans="2:22">
      <c r="B527" s="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V527" s="66"/>
    </row>
    <row r="528" spans="2:22">
      <c r="B528" s="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V528" s="66"/>
    </row>
    <row r="529" spans="2:22">
      <c r="B529" s="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V529" s="66"/>
    </row>
    <row r="530" spans="2:22">
      <c r="B530" s="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V530" s="66"/>
    </row>
    <row r="531" spans="2:22">
      <c r="B531" s="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V531" s="66"/>
    </row>
    <row r="532" spans="2:22">
      <c r="B532" s="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V532" s="66"/>
    </row>
    <row r="533" spans="2:22">
      <c r="B533" s="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V533" s="66"/>
    </row>
    <row r="534" spans="2:22">
      <c r="B534" s="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V534" s="66"/>
    </row>
    <row r="535" spans="2:22">
      <c r="B535" s="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V535" s="66"/>
    </row>
    <row r="536" spans="2:22">
      <c r="B536" s="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V536" s="66"/>
    </row>
    <row r="537" spans="2:22">
      <c r="B537" s="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V537" s="66"/>
    </row>
    <row r="538" spans="2:22">
      <c r="B538" s="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V538" s="66"/>
    </row>
    <row r="539" spans="2:22">
      <c r="B539" s="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V539" s="66"/>
    </row>
    <row r="540" spans="2:22">
      <c r="B540" s="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V540" s="66"/>
    </row>
    <row r="541" spans="2:22">
      <c r="B541" s="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V541" s="66"/>
    </row>
    <row r="542" spans="2:22">
      <c r="B542" s="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V542" s="66"/>
    </row>
    <row r="543" spans="2:22">
      <c r="B543" s="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V543" s="66"/>
    </row>
    <row r="544" spans="2:22">
      <c r="B544" s="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V544" s="66"/>
    </row>
    <row r="545" spans="2:22">
      <c r="B545" s="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V545" s="66"/>
    </row>
    <row r="546" spans="2:22">
      <c r="B546" s="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V546" s="66"/>
    </row>
    <row r="547" spans="2:22">
      <c r="B547" s="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V547" s="66"/>
    </row>
    <row r="548" spans="2:22">
      <c r="B548" s="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V548" s="66"/>
    </row>
    <row r="549" spans="2:22">
      <c r="B549" s="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V549" s="66"/>
    </row>
    <row r="550" spans="2:22">
      <c r="B550" s="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V550" s="66"/>
    </row>
    <row r="551" spans="2:22">
      <c r="B551" s="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V551" s="66"/>
    </row>
    <row r="552" spans="2:22">
      <c r="B552" s="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V552" s="66"/>
    </row>
    <row r="553" spans="2:22">
      <c r="B553" s="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V553" s="66"/>
    </row>
    <row r="554" spans="2:22">
      <c r="B554" s="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V554" s="66"/>
    </row>
    <row r="555" spans="2:22">
      <c r="B555" s="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V555" s="66"/>
    </row>
    <row r="556" spans="2:22">
      <c r="B556" s="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V556" s="66"/>
    </row>
    <row r="557" spans="2:22">
      <c r="B557" s="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V557" s="66"/>
    </row>
    <row r="558" spans="2:22">
      <c r="B558" s="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V558" s="66"/>
    </row>
    <row r="559" spans="2:22">
      <c r="B559" s="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V559" s="66"/>
    </row>
    <row r="560" spans="2:22">
      <c r="B560" s="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V560" s="66"/>
    </row>
    <row r="561" spans="2:22">
      <c r="B561" s="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V561" s="66"/>
    </row>
    <row r="562" spans="2:22">
      <c r="B562" s="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V562" s="66"/>
    </row>
    <row r="563" spans="2:22">
      <c r="B563" s="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V563" s="66"/>
    </row>
    <row r="564" spans="2:22">
      <c r="B564" s="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V564" s="66"/>
    </row>
    <row r="565" spans="2:22">
      <c r="B565" s="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V565" s="66"/>
    </row>
    <row r="566" spans="2:22">
      <c r="B566" s="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V566" s="66"/>
    </row>
    <row r="567" spans="2:22">
      <c r="B567" s="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V567" s="66"/>
    </row>
    <row r="568" spans="2:22">
      <c r="B568" s="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V568" s="66"/>
    </row>
    <row r="569" spans="2:22">
      <c r="B569" s="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V569" s="66"/>
    </row>
    <row r="570" spans="2:22">
      <c r="B570" s="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V570" s="66"/>
    </row>
    <row r="571" spans="2:22">
      <c r="B571" s="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V571" s="66"/>
    </row>
    <row r="572" spans="2:22">
      <c r="B572" s="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V572" s="66"/>
    </row>
    <row r="573" spans="2:22">
      <c r="B573" s="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V573" s="66"/>
    </row>
    <row r="574" spans="2:22">
      <c r="B574" s="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V574" s="66"/>
    </row>
    <row r="575" spans="2:22">
      <c r="B575" s="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V575" s="66"/>
    </row>
    <row r="576" spans="2:22">
      <c r="B576" s="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V576" s="66"/>
    </row>
    <row r="577" spans="2:22">
      <c r="B577" s="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V577" s="66"/>
    </row>
    <row r="578" spans="2:22">
      <c r="B578" s="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V578" s="66"/>
    </row>
    <row r="579" spans="2:22">
      <c r="B579" s="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V579" s="66"/>
    </row>
    <row r="580" spans="2:22">
      <c r="B580" s="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V580" s="66"/>
    </row>
    <row r="581" spans="2:22">
      <c r="B581" s="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V581" s="66"/>
    </row>
    <row r="582" spans="2:22">
      <c r="B582" s="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V582" s="66"/>
    </row>
    <row r="583" spans="2:22">
      <c r="B583" s="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V583" s="66"/>
    </row>
    <row r="584" spans="2:22">
      <c r="B584" s="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V584" s="66"/>
    </row>
    <row r="585" spans="2:22">
      <c r="B585" s="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V585" s="66"/>
    </row>
    <row r="586" spans="2:22">
      <c r="B586" s="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V586" s="66"/>
    </row>
    <row r="587" spans="2:22">
      <c r="B587" s="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V587" s="66"/>
    </row>
    <row r="588" spans="2:22">
      <c r="B588" s="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V588" s="66"/>
    </row>
    <row r="589" spans="2:22">
      <c r="B589" s="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V589" s="66"/>
    </row>
    <row r="590" spans="2:22">
      <c r="B590" s="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V590" s="66"/>
    </row>
    <row r="591" spans="2:22">
      <c r="B591" s="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V591" s="66"/>
    </row>
    <row r="592" spans="2:22">
      <c r="B592" s="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V592" s="66"/>
    </row>
    <row r="593" spans="2:22">
      <c r="B593" s="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V593" s="66"/>
    </row>
    <row r="594" spans="2:22">
      <c r="B594" s="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V594" s="66"/>
    </row>
    <row r="595" spans="2:22">
      <c r="B595" s="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V595" s="66"/>
    </row>
    <row r="596" spans="2:22">
      <c r="B596" s="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V596" s="66"/>
    </row>
    <row r="597" spans="2:22">
      <c r="B597" s="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V597" s="66"/>
    </row>
    <row r="598" spans="2:22">
      <c r="B598" s="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V598" s="66"/>
    </row>
    <row r="599" spans="2:22">
      <c r="B599" s="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V599" s="66"/>
    </row>
    <row r="600" spans="2:22">
      <c r="B600" s="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V600" s="66"/>
    </row>
    <row r="601" spans="2:22">
      <c r="B601" s="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V601" s="66"/>
    </row>
    <row r="602" spans="2:22">
      <c r="B602" s="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V602" s="66"/>
    </row>
    <row r="603" spans="2:22">
      <c r="B603" s="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V603" s="66"/>
    </row>
    <row r="604" spans="2:22">
      <c r="B604" s="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V604" s="66"/>
    </row>
    <row r="605" spans="2:22">
      <c r="B605" s="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V605" s="66"/>
    </row>
    <row r="606" spans="2:22">
      <c r="B606" s="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V606" s="66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342" priority="358" operator="containsText" text="Preencha">
      <formula>NOT(ISERROR(SEARCH("Preencha",B1)))</formula>
    </cfRule>
    <cfRule type="cellIs" dxfId="1341" priority="359" operator="equal">
      <formula>"Selecione uma opção:"</formula>
    </cfRule>
  </conditionalFormatting>
  <conditionalFormatting sqref="C9:Q9">
    <cfRule type="containsText" dxfId="1340" priority="356" operator="containsText" text="Preencha">
      <formula>NOT(ISERROR(SEARCH("Preencha",C9)))</formula>
    </cfRule>
    <cfRule type="cellIs" dxfId="1339" priority="357" operator="equal">
      <formula>"Selecione uma opção:"</formula>
    </cfRule>
  </conditionalFormatting>
  <conditionalFormatting sqref="B3 R3:U3 B4:U8">
    <cfRule type="containsText" dxfId="1338" priority="354" operator="containsText" text="Preencha">
      <formula>NOT(ISERROR(SEARCH("Preencha",B3)))</formula>
    </cfRule>
    <cfRule type="cellIs" dxfId="1337" priority="355" operator="equal">
      <formula>"Selecione uma opção:"</formula>
    </cfRule>
  </conditionalFormatting>
  <conditionalFormatting sqref="C3:Q3">
    <cfRule type="containsText" dxfId="1336" priority="352" operator="containsText" text="Preencha">
      <formula>NOT(ISERROR(SEARCH("Preencha",C3)))</formula>
    </cfRule>
    <cfRule type="cellIs" dxfId="1335" priority="353" operator="equal">
      <formula>"Selecione uma opção:"</formula>
    </cfRule>
  </conditionalFormatting>
  <conditionalFormatting sqref="I38 C38">
    <cfRule type="containsText" dxfId="1334" priority="344" operator="containsText" text="Preencha">
      <formula>NOT(ISERROR(SEARCH("Preencha",C38)))</formula>
    </cfRule>
    <cfRule type="cellIs" dxfId="1333" priority="345" operator="equal">
      <formula>"Selecione uma opção:"</formula>
    </cfRule>
  </conditionalFormatting>
  <conditionalFormatting sqref="B130 B125 B129:R129 R130 R125:U125 R127:U128 B127:B128">
    <cfRule type="containsText" dxfId="1332" priority="348" operator="containsText" text="Preencha">
      <formula>NOT(ISERROR(SEARCH("Preencha",B125)))</formula>
    </cfRule>
    <cfRule type="cellIs" dxfId="1331" priority="349" operator="equal">
      <formula>"Selecione uma opção:"</formula>
    </cfRule>
  </conditionalFormatting>
  <conditionalFormatting sqref="I122 B123:U124">
    <cfRule type="containsText" dxfId="1330" priority="342" operator="containsText" text="Preencha">
      <formula>NOT(ISERROR(SEARCH("Preencha",B122)))</formula>
    </cfRule>
    <cfRule type="cellIs" dxfId="1329" priority="343" operator="equal">
      <formula>"Selecione uma opção:"</formula>
    </cfRule>
  </conditionalFormatting>
  <conditionalFormatting sqref="C125:Q125">
    <cfRule type="containsText" dxfId="1328" priority="346" operator="containsText" text="Preencha">
      <formula>NOT(ISERROR(SEARCH("Preencha",C125)))</formula>
    </cfRule>
    <cfRule type="cellIs" dxfId="1327" priority="347" operator="equal">
      <formula>"Selecione uma opção:"</formula>
    </cfRule>
  </conditionalFormatting>
  <conditionalFormatting sqref="C67:Q67">
    <cfRule type="containsText" dxfId="1326" priority="338" operator="containsText" text="Preencha">
      <formula>NOT(ISERROR(SEARCH("Preencha",C67)))</formula>
    </cfRule>
    <cfRule type="cellIs" dxfId="1325" priority="339" operator="equal">
      <formula>"Selecione uma opção:"</formula>
    </cfRule>
  </conditionalFormatting>
  <conditionalFormatting sqref="B67 B71:R71 B70 R72 B72 R67:U67 B68:U68 R70:U70">
    <cfRule type="containsText" dxfId="1324" priority="340" operator="containsText" text="Preencha">
      <formula>NOT(ISERROR(SEARCH("Preencha",B67)))</formula>
    </cfRule>
    <cfRule type="cellIs" dxfId="1323" priority="341" operator="equal">
      <formula>"Selecione uma opção:"</formula>
    </cfRule>
  </conditionalFormatting>
  <conditionalFormatting sqref="B184 R184:U184 R186:U187 B186:B189 R188:R189">
    <cfRule type="containsText" dxfId="1322" priority="336" operator="containsText" text="Preencha">
      <formula>NOT(ISERROR(SEARCH("Preencha",B184)))</formula>
    </cfRule>
    <cfRule type="cellIs" dxfId="1321" priority="337" operator="equal">
      <formula>"Selecione uma opção:"</formula>
    </cfRule>
  </conditionalFormatting>
  <conditionalFormatting sqref="B208">
    <cfRule type="containsText" dxfId="1320" priority="332" operator="containsText" text="Preencha">
      <formula>NOT(ISERROR(SEARCH("Preencha",B208)))</formula>
    </cfRule>
    <cfRule type="cellIs" dxfId="1319" priority="333" operator="equal">
      <formula>"Selecione uma opção:"</formula>
    </cfRule>
  </conditionalFormatting>
  <conditionalFormatting sqref="R208:R227 B228:B229 R228:U229">
    <cfRule type="containsText" dxfId="1318" priority="330" operator="containsText" text="Preencha">
      <formula>NOT(ISERROR(SEARCH("Preencha",B208)))</formula>
    </cfRule>
    <cfRule type="cellIs" dxfId="1317" priority="331" operator="equal">
      <formula>"Selecione uma opção:"</formula>
    </cfRule>
  </conditionalFormatting>
  <conditionalFormatting sqref="B202 B204:B207 R202:V202 R204:V205 R206:R207">
    <cfRule type="containsText" dxfId="1316" priority="328" operator="containsText" text="Preencha">
      <formula>NOT(ISERROR(SEARCH("Preencha",B202)))</formula>
    </cfRule>
    <cfRule type="cellIs" dxfId="1315" priority="329" operator="equal">
      <formula>"Selecione uma opção:"</formula>
    </cfRule>
  </conditionalFormatting>
  <conditionalFormatting sqref="B237:B255">
    <cfRule type="containsText" dxfId="1314" priority="322" operator="containsText" text="Preencha">
      <formula>NOT(ISERROR(SEARCH("Preencha",B237)))</formula>
    </cfRule>
    <cfRule type="cellIs" dxfId="1313" priority="323" operator="equal">
      <formula>"Selecione uma opção:"</formula>
    </cfRule>
  </conditionalFormatting>
  <conditionalFormatting sqref="B236">
    <cfRule type="containsText" dxfId="1312" priority="320" operator="containsText" text="Preencha">
      <formula>NOT(ISERROR(SEARCH("Preencha",B236)))</formula>
    </cfRule>
    <cfRule type="cellIs" dxfId="1311" priority="321" operator="equal">
      <formula>"Selecione uma opção:"</formula>
    </cfRule>
  </conditionalFormatting>
  <conditionalFormatting sqref="B256 R236:R256 U256:V256">
    <cfRule type="containsText" dxfId="1310" priority="318" operator="containsText" text="Preencha">
      <formula>NOT(ISERROR(SEARCH("Preencha",B236)))</formula>
    </cfRule>
    <cfRule type="cellIs" dxfId="1309" priority="319" operator="equal">
      <formula>"Selecione uma opção:"</formula>
    </cfRule>
  </conditionalFormatting>
  <conditionalFormatting sqref="B230 R230:U230 R232:U233 B232:B235 R234:R235">
    <cfRule type="containsText" dxfId="1308" priority="316" operator="containsText" text="Preencha">
      <formula>NOT(ISERROR(SEARCH("Preencha",B230)))</formula>
    </cfRule>
    <cfRule type="cellIs" dxfId="1307" priority="317" operator="equal">
      <formula>"Selecione uma opção:"</formula>
    </cfRule>
  </conditionalFormatting>
  <conditionalFormatting sqref="V230 V232:V235">
    <cfRule type="containsText" dxfId="1306" priority="280" operator="containsText" text="Preencha">
      <formula>NOT(ISERROR(SEARCH("Preencha",V230)))</formula>
    </cfRule>
    <cfRule type="cellIs" dxfId="1305" priority="281" operator="equal">
      <formula>"Selecione uma opção:"</formula>
    </cfRule>
  </conditionalFormatting>
  <conditionalFormatting sqref="B69 R69:U69">
    <cfRule type="containsText" dxfId="1304" priority="302" operator="containsText" text="Preencha">
      <formula>NOT(ISERROR(SEARCH("Preencha",B69)))</formula>
    </cfRule>
    <cfRule type="cellIs" dxfId="1303" priority="303" operator="equal">
      <formula>"Selecione uma opção:"</formula>
    </cfRule>
  </conditionalFormatting>
  <conditionalFormatting sqref="I74:I121">
    <cfRule type="containsText" dxfId="1302" priority="300" operator="containsText" text="Preencha">
      <formula>NOT(ISERROR(SEARCH("Preencha",I74)))</formula>
    </cfRule>
    <cfRule type="cellIs" dxfId="1301" priority="301" operator="equal">
      <formula>"Selecione uma opção:"</formula>
    </cfRule>
  </conditionalFormatting>
  <conditionalFormatting sqref="B265:B299">
    <cfRule type="containsText" dxfId="1300" priority="312" operator="containsText" text="Preencha">
      <formula>NOT(ISERROR(SEARCH("Preencha",B265)))</formula>
    </cfRule>
    <cfRule type="cellIs" dxfId="1299" priority="313" operator="equal">
      <formula>"Selecione uma opção:"</formula>
    </cfRule>
  </conditionalFormatting>
  <conditionalFormatting sqref="B264">
    <cfRule type="containsText" dxfId="1298" priority="310" operator="containsText" text="Preencha">
      <formula>NOT(ISERROR(SEARCH("Preencha",B264)))</formula>
    </cfRule>
    <cfRule type="cellIs" dxfId="1297" priority="311" operator="equal">
      <formula>"Selecione uma opção:"</formula>
    </cfRule>
  </conditionalFormatting>
  <conditionalFormatting sqref="B300 R264:R300 U300:V300">
    <cfRule type="containsText" dxfId="1296" priority="308" operator="containsText" text="Preencha">
      <formula>NOT(ISERROR(SEARCH("Preencha",B264)))</formula>
    </cfRule>
    <cfRule type="cellIs" dxfId="1295" priority="309" operator="equal">
      <formula>"Selecione uma opção:"</formula>
    </cfRule>
  </conditionalFormatting>
  <conditionalFormatting sqref="B258 R258:V258 R260:V261 B260:B263 R262:R263">
    <cfRule type="containsText" dxfId="1294" priority="306" operator="containsText" text="Preencha">
      <formula>NOT(ISERROR(SEARCH("Preencha",B258)))</formula>
    </cfRule>
    <cfRule type="cellIs" dxfId="1293" priority="307" operator="equal">
      <formula>"Selecione uma opção:"</formula>
    </cfRule>
  </conditionalFormatting>
  <conditionalFormatting sqref="V208:V229">
    <cfRule type="containsText" dxfId="1292" priority="286" operator="containsText" text="Preencha">
      <formula>NOT(ISERROR(SEARCH("Preencha",V208)))</formula>
    </cfRule>
    <cfRule type="cellIs" dxfId="1291" priority="287" operator="equal">
      <formula>"Selecione uma opção:"</formula>
    </cfRule>
  </conditionalFormatting>
  <conditionalFormatting sqref="V236:V255">
    <cfRule type="containsText" dxfId="1290" priority="282" operator="containsText" text="Preencha">
      <formula>NOT(ISERROR(SEARCH("Preencha",V236)))</formula>
    </cfRule>
    <cfRule type="cellIs" dxfId="1289" priority="283" operator="equal">
      <formula>"Selecione uma opção:"</formula>
    </cfRule>
  </conditionalFormatting>
  <conditionalFormatting sqref="V1:V2 V190:V199 V383:V606 V73:V122">
    <cfRule type="containsText" dxfId="1288" priority="298" operator="containsText" text="Preencha">
      <formula>NOT(ISERROR(SEARCH("Preencha",V1)))</formula>
    </cfRule>
    <cfRule type="cellIs" dxfId="1287" priority="299" operator="equal">
      <formula>"Selecione uma opção:"</formula>
    </cfRule>
  </conditionalFormatting>
  <conditionalFormatting sqref="V3:V8">
    <cfRule type="containsText" dxfId="1286" priority="296" operator="containsText" text="Preencha">
      <formula>NOT(ISERROR(SEARCH("Preencha",V3)))</formula>
    </cfRule>
    <cfRule type="cellIs" dxfId="1285" priority="297" operator="equal">
      <formula>"Selecione uma opção:"</formula>
    </cfRule>
  </conditionalFormatting>
  <conditionalFormatting sqref="V125 V127:V130">
    <cfRule type="containsText" dxfId="1284" priority="294" operator="containsText" text="Preencha">
      <formula>NOT(ISERROR(SEARCH("Preencha",V125)))</formula>
    </cfRule>
    <cfRule type="cellIs" dxfId="1283" priority="295" operator="equal">
      <formula>"Selecione uma opção:"</formula>
    </cfRule>
  </conditionalFormatting>
  <conditionalFormatting sqref="V123:V124">
    <cfRule type="containsText" dxfId="1282" priority="292" operator="containsText" text="Preencha">
      <formula>NOT(ISERROR(SEARCH("Preencha",V123)))</formula>
    </cfRule>
    <cfRule type="cellIs" dxfId="1281" priority="293" operator="equal">
      <formula>"Selecione uma opção:"</formula>
    </cfRule>
  </conditionalFormatting>
  <conditionalFormatting sqref="V67:V68 V70:V72">
    <cfRule type="containsText" dxfId="1280" priority="290" operator="containsText" text="Preencha">
      <formula>NOT(ISERROR(SEARCH("Preencha",V67)))</formula>
    </cfRule>
    <cfRule type="cellIs" dxfId="1279" priority="291" operator="equal">
      <formula>"Selecione uma opção:"</formula>
    </cfRule>
  </conditionalFormatting>
  <conditionalFormatting sqref="V184 V186:V189">
    <cfRule type="containsText" dxfId="1278" priority="288" operator="containsText" text="Preencha">
      <formula>NOT(ISERROR(SEARCH("Preencha",V184)))</formula>
    </cfRule>
    <cfRule type="cellIs" dxfId="1277" priority="289" operator="equal">
      <formula>"Selecione uma opção:"</formula>
    </cfRule>
  </conditionalFormatting>
  <conditionalFormatting sqref="V206:V207">
    <cfRule type="containsText" dxfId="1276" priority="284" operator="containsText" text="Preencha">
      <formula>NOT(ISERROR(SEARCH("Preencha",V206)))</formula>
    </cfRule>
    <cfRule type="cellIs" dxfId="1275" priority="285" operator="equal">
      <formula>"Selecione uma opção:"</formula>
    </cfRule>
  </conditionalFormatting>
  <conditionalFormatting sqref="V264:V299">
    <cfRule type="containsText" dxfId="1274" priority="278" operator="containsText" text="Preencha">
      <formula>NOT(ISERROR(SEARCH("Preencha",V264)))</formula>
    </cfRule>
    <cfRule type="cellIs" dxfId="1273" priority="279" operator="equal">
      <formula>"Selecione uma opção:"</formula>
    </cfRule>
  </conditionalFormatting>
  <conditionalFormatting sqref="V69">
    <cfRule type="containsText" dxfId="1272" priority="276" operator="containsText" text="Preencha">
      <formula>NOT(ISERROR(SEARCH("Preencha",V69)))</formula>
    </cfRule>
    <cfRule type="cellIs" dxfId="1271" priority="277" operator="equal">
      <formula>"Selecione uma opção:"</formula>
    </cfRule>
  </conditionalFormatting>
  <conditionalFormatting sqref="S73:S122">
    <cfRule type="containsText" dxfId="1270" priority="274" operator="containsText" text="Preencha">
      <formula>NOT(ISERROR(SEARCH("Preencha",S73)))</formula>
    </cfRule>
    <cfRule type="cellIs" dxfId="1269" priority="275" operator="equal">
      <formula>"Selecione uma opção:"</formula>
    </cfRule>
  </conditionalFormatting>
  <conditionalFormatting sqref="U73:U122">
    <cfRule type="containsText" dxfId="1268" priority="272" operator="containsText" text="Preencha">
      <formula>NOT(ISERROR(SEARCH("Preencha",U73)))</formula>
    </cfRule>
    <cfRule type="cellIs" dxfId="1267" priority="273" operator="equal">
      <formula>"Selecione uma opção:"</formula>
    </cfRule>
  </conditionalFormatting>
  <conditionalFormatting sqref="T73:T122">
    <cfRule type="containsText" dxfId="1266" priority="270" operator="containsText" text="Preencha">
      <formula>NOT(ISERROR(SEARCH("Preencha",T73)))</formula>
    </cfRule>
    <cfRule type="cellIs" dxfId="1265" priority="271" operator="equal">
      <formula>"Selecione uma opção:"</formula>
    </cfRule>
  </conditionalFormatting>
  <conditionalFormatting sqref="S15:S64">
    <cfRule type="containsText" dxfId="1264" priority="268" operator="containsText" text="Preencha">
      <formula>NOT(ISERROR(SEARCH("Preencha",S15)))</formula>
    </cfRule>
    <cfRule type="cellIs" dxfId="1263" priority="269" operator="equal">
      <formula>"Selecione uma opção:"</formula>
    </cfRule>
  </conditionalFormatting>
  <conditionalFormatting sqref="U15:U64">
    <cfRule type="containsText" dxfId="1262" priority="266" operator="containsText" text="Preencha">
      <formula>NOT(ISERROR(SEARCH("Preencha",U15)))</formula>
    </cfRule>
    <cfRule type="cellIs" dxfId="1261" priority="267" operator="equal">
      <formula>"Selecione uma opção:"</formula>
    </cfRule>
  </conditionalFormatting>
  <conditionalFormatting sqref="T15:T64">
    <cfRule type="containsText" dxfId="1260" priority="264" operator="containsText" text="Preencha">
      <formula>NOT(ISERROR(SEARCH("Preencha",T15)))</formula>
    </cfRule>
    <cfRule type="cellIs" dxfId="1259" priority="265" operator="equal">
      <formula>"Selecione uma opção:"</formula>
    </cfRule>
  </conditionalFormatting>
  <conditionalFormatting sqref="S190:S199">
    <cfRule type="containsText" dxfId="1258" priority="262" operator="containsText" text="Preencha">
      <formula>NOT(ISERROR(SEARCH("Preencha",S190)))</formula>
    </cfRule>
    <cfRule type="cellIs" dxfId="1257" priority="263" operator="equal">
      <formula>"Selecione uma opção:"</formula>
    </cfRule>
  </conditionalFormatting>
  <conditionalFormatting sqref="U190:U199">
    <cfRule type="containsText" dxfId="1256" priority="260" operator="containsText" text="Preencha">
      <formula>NOT(ISERROR(SEARCH("Preencha",U190)))</formula>
    </cfRule>
    <cfRule type="cellIs" dxfId="1255" priority="261" operator="equal">
      <formula>"Selecione uma opção:"</formula>
    </cfRule>
  </conditionalFormatting>
  <conditionalFormatting sqref="T190:T199">
    <cfRule type="containsText" dxfId="1254" priority="258" operator="containsText" text="Preencha">
      <formula>NOT(ISERROR(SEARCH("Preencha",T190)))</formula>
    </cfRule>
    <cfRule type="cellIs" dxfId="1253" priority="259" operator="equal">
      <formula>"Selecione uma opção:"</formula>
    </cfRule>
  </conditionalFormatting>
  <conditionalFormatting sqref="S208:S227">
    <cfRule type="containsText" dxfId="1252" priority="256" operator="containsText" text="Preencha">
      <formula>NOT(ISERROR(SEARCH("Preencha",S208)))</formula>
    </cfRule>
    <cfRule type="cellIs" dxfId="1251" priority="257" operator="equal">
      <formula>"Selecione uma opção:"</formula>
    </cfRule>
  </conditionalFormatting>
  <conditionalFormatting sqref="U208:U227">
    <cfRule type="containsText" dxfId="1250" priority="254" operator="containsText" text="Preencha">
      <formula>NOT(ISERROR(SEARCH("Preencha",U208)))</formula>
    </cfRule>
    <cfRule type="cellIs" dxfId="1249" priority="255" operator="equal">
      <formula>"Selecione uma opção:"</formula>
    </cfRule>
  </conditionalFormatting>
  <conditionalFormatting sqref="T208:T227">
    <cfRule type="containsText" dxfId="1248" priority="252" operator="containsText" text="Preencha">
      <formula>NOT(ISERROR(SEARCH("Preencha",T208)))</formula>
    </cfRule>
    <cfRule type="cellIs" dxfId="1247" priority="253" operator="equal">
      <formula>"Selecione uma opção:"</formula>
    </cfRule>
  </conditionalFormatting>
  <conditionalFormatting sqref="S236:S255">
    <cfRule type="containsText" dxfId="1246" priority="250" operator="containsText" text="Preencha">
      <formula>NOT(ISERROR(SEARCH("Preencha",S236)))</formula>
    </cfRule>
    <cfRule type="cellIs" dxfId="1245" priority="251" operator="equal">
      <formula>"Selecione uma opção:"</formula>
    </cfRule>
  </conditionalFormatting>
  <conditionalFormatting sqref="U236:U255">
    <cfRule type="containsText" dxfId="1244" priority="248" operator="containsText" text="Preencha">
      <formula>NOT(ISERROR(SEARCH("Preencha",U236)))</formula>
    </cfRule>
    <cfRule type="cellIs" dxfId="1243" priority="249" operator="equal">
      <formula>"Selecione uma opção:"</formula>
    </cfRule>
  </conditionalFormatting>
  <conditionalFormatting sqref="T236:T255">
    <cfRule type="containsText" dxfId="1242" priority="246" operator="containsText" text="Preencha">
      <formula>NOT(ISERROR(SEARCH("Preencha",T236)))</formula>
    </cfRule>
    <cfRule type="cellIs" dxfId="1241" priority="247" operator="equal">
      <formula>"Selecione uma opção:"</formula>
    </cfRule>
  </conditionalFormatting>
  <conditionalFormatting sqref="S264:S299">
    <cfRule type="containsText" dxfId="1240" priority="244" operator="containsText" text="Preencha">
      <formula>NOT(ISERROR(SEARCH("Preencha",S264)))</formula>
    </cfRule>
    <cfRule type="cellIs" dxfId="1239" priority="245" operator="equal">
      <formula>"Selecione uma opção:"</formula>
    </cfRule>
  </conditionalFormatting>
  <conditionalFormatting sqref="U264:U299">
    <cfRule type="containsText" dxfId="1238" priority="242" operator="containsText" text="Preencha">
      <formula>NOT(ISERROR(SEARCH("Preencha",U264)))</formula>
    </cfRule>
    <cfRule type="cellIs" dxfId="1237" priority="243" operator="equal">
      <formula>"Selecione uma opção:"</formula>
    </cfRule>
  </conditionalFormatting>
  <conditionalFormatting sqref="T264:T299">
    <cfRule type="containsText" dxfId="1236" priority="240" operator="containsText" text="Preencha">
      <formula>NOT(ISERROR(SEARCH("Preencha",T264)))</formula>
    </cfRule>
    <cfRule type="cellIs" dxfId="1235" priority="241" operator="equal">
      <formula>"Selecione uma opção:"</formula>
    </cfRule>
  </conditionalFormatting>
  <conditionalFormatting sqref="C70 C69:Q69">
    <cfRule type="containsText" dxfId="1234" priority="238" operator="containsText" text="Preencha">
      <formula>NOT(ISERROR(SEARCH("Preencha",C69)))</formula>
    </cfRule>
    <cfRule type="cellIs" dxfId="1233" priority="239" operator="equal">
      <formula>"Selecione uma opção:"</formula>
    </cfRule>
  </conditionalFormatting>
  <conditionalFormatting sqref="C128 C127:Q127">
    <cfRule type="containsText" dxfId="1232" priority="236" operator="containsText" text="Preencha">
      <formula>NOT(ISERROR(SEARCH("Preencha",C127)))</formula>
    </cfRule>
    <cfRule type="cellIs" dxfId="1231" priority="237" operator="equal">
      <formula>"Selecione uma opção:"</formula>
    </cfRule>
  </conditionalFormatting>
  <conditionalFormatting sqref="C131 E131:Q131">
    <cfRule type="containsText" dxfId="1230" priority="218" operator="containsText" text="Preencha">
      <formula>NOT(ISERROR(SEARCH("Preencha",C131)))</formula>
    </cfRule>
    <cfRule type="cellIs" dxfId="1229" priority="219" operator="equal">
      <formula>"Selecione uma opção:"</formula>
    </cfRule>
  </conditionalFormatting>
  <conditionalFormatting sqref="C73 E73:Q73">
    <cfRule type="containsText" dxfId="1228" priority="220" operator="containsText" text="Preencha">
      <formula>NOT(ISERROR(SEARCH("Preencha",C73)))</formula>
    </cfRule>
    <cfRule type="cellIs" dxfId="1227" priority="221" operator="equal">
      <formula>"Selecione uma opção:"</formula>
    </cfRule>
  </conditionalFormatting>
  <conditionalFormatting sqref="F38">
    <cfRule type="containsText" dxfId="1226" priority="176" operator="containsText" text="Preencha">
      <formula>NOT(ISERROR(SEARCH("Preencha",F38)))</formula>
    </cfRule>
    <cfRule type="cellIs" dxfId="1225" priority="177" operator="equal">
      <formula>"Selecione uma opção:"</formula>
    </cfRule>
  </conditionalFormatting>
  <conditionalFormatting sqref="B126:U126">
    <cfRule type="containsText" dxfId="1224" priority="174" operator="containsText" text="Preencha">
      <formula>NOT(ISERROR(SEARCH("Preencha",B126)))</formula>
    </cfRule>
    <cfRule type="cellIs" dxfId="1223" priority="175" operator="equal">
      <formula>"Selecione uma opção:"</formula>
    </cfRule>
  </conditionalFormatting>
  <conditionalFormatting sqref="V126">
    <cfRule type="containsText" dxfId="1222" priority="172" operator="containsText" text="Preencha">
      <formula>NOT(ISERROR(SEARCH("Preencha",V126)))</formula>
    </cfRule>
    <cfRule type="cellIs" dxfId="1221" priority="173" operator="equal">
      <formula>"Selecione uma opção:"</formula>
    </cfRule>
  </conditionalFormatting>
  <conditionalFormatting sqref="B185 R185:U185">
    <cfRule type="containsText" dxfId="1220" priority="170" operator="containsText" text="Preencha">
      <formula>NOT(ISERROR(SEARCH("Preencha",B185)))</formula>
    </cfRule>
    <cfRule type="cellIs" dxfId="1219" priority="171" operator="equal">
      <formula>"Selecione uma opção:"</formula>
    </cfRule>
  </conditionalFormatting>
  <conditionalFormatting sqref="V185">
    <cfRule type="containsText" dxfId="1218" priority="168" operator="containsText" text="Preencha">
      <formula>NOT(ISERROR(SEARCH("Preencha",V185)))</formula>
    </cfRule>
    <cfRule type="cellIs" dxfId="1217" priority="169" operator="equal">
      <formula>"Selecione uma opção:"</formula>
    </cfRule>
  </conditionalFormatting>
  <conditionalFormatting sqref="B203 R203:V203">
    <cfRule type="containsText" dxfId="1216" priority="166" operator="containsText" text="Preencha">
      <formula>NOT(ISERROR(SEARCH("Preencha",B203)))</formula>
    </cfRule>
    <cfRule type="cellIs" dxfId="1215" priority="167" operator="equal">
      <formula>"Selecione uma opção:"</formula>
    </cfRule>
  </conditionalFormatting>
  <conditionalFormatting sqref="B231 R231:V231">
    <cfRule type="containsText" dxfId="1214" priority="164" operator="containsText" text="Preencha">
      <formula>NOT(ISERROR(SEARCH("Preencha",B231)))</formula>
    </cfRule>
    <cfRule type="cellIs" dxfId="1213" priority="165" operator="equal">
      <formula>"Selecione uma opção:"</formula>
    </cfRule>
  </conditionalFormatting>
  <conditionalFormatting sqref="B259 R259:V259">
    <cfRule type="containsText" dxfId="1212" priority="162" operator="containsText" text="Preencha">
      <formula>NOT(ISERROR(SEARCH("Preencha",B259)))</formula>
    </cfRule>
    <cfRule type="cellIs" dxfId="1211" priority="163" operator="equal">
      <formula>"Selecione uma opção:"</formula>
    </cfRule>
  </conditionalFormatting>
  <conditionalFormatting sqref="S300:T300">
    <cfRule type="containsText" dxfId="1210" priority="149" operator="containsText" text="Preencha">
      <formula>NOT(ISERROR(SEARCH("Preencha",S300)))</formula>
    </cfRule>
    <cfRule type="cellIs" dxfId="1209" priority="150" operator="equal">
      <formula>"Selecione uma opção:"</formula>
    </cfRule>
  </conditionalFormatting>
  <conditionalFormatting sqref="S256:T256">
    <cfRule type="containsText" dxfId="1208" priority="147" operator="containsText" text="Preencha">
      <formula>NOT(ISERROR(SEARCH("Preencha",S256)))</formula>
    </cfRule>
    <cfRule type="cellIs" dxfId="1207" priority="148" operator="equal">
      <formula>"Selecione uma opção:"</formula>
    </cfRule>
  </conditionalFormatting>
  <conditionalFormatting sqref="S200:T200">
    <cfRule type="containsText" dxfId="1206" priority="145" operator="containsText" text="Preencha">
      <formula>NOT(ISERROR(SEARCH("Preencha",S200)))</formula>
    </cfRule>
    <cfRule type="cellIs" dxfId="1205" priority="146" operator="equal">
      <formula>"Selecione uma opção:"</formula>
    </cfRule>
  </conditionalFormatting>
  <conditionalFormatting sqref="D5">
    <cfRule type="cellIs" dxfId="1204" priority="144" operator="equal">
      <formula>0</formula>
    </cfRule>
  </conditionalFormatting>
  <conditionalFormatting sqref="C74:C122">
    <cfRule type="containsText" dxfId="1203" priority="137" operator="containsText" text="Preencha">
      <formula>NOT(ISERROR(SEARCH("Preencha",C74)))</formula>
    </cfRule>
    <cfRule type="cellIs" dxfId="1202" priority="138" operator="equal">
      <formula>"Selecione uma opção:"</formula>
    </cfRule>
  </conditionalFormatting>
  <conditionalFormatting sqref="C257:Q257 C200:Q201 C182:Q183">
    <cfRule type="containsText" dxfId="1201" priority="135" operator="containsText" text="Preencha">
      <formula>NOT(ISERROR(SEARCH("Preencha",C182)))</formula>
    </cfRule>
    <cfRule type="cellIs" dxfId="1200" priority="136" operator="equal">
      <formula>"Selecione uma opção:"</formula>
    </cfRule>
  </conditionalFormatting>
  <conditionalFormatting sqref="C188:Q188">
    <cfRule type="containsText" dxfId="1199" priority="133" operator="containsText" text="Preencha">
      <formula>NOT(ISERROR(SEARCH("Preencha",C188)))</formula>
    </cfRule>
    <cfRule type="cellIs" dxfId="1198" priority="134" operator="equal">
      <formula>"Selecione uma opção:"</formula>
    </cfRule>
  </conditionalFormatting>
  <conditionalFormatting sqref="C184:Q184">
    <cfRule type="containsText" dxfId="1197" priority="131" operator="containsText" text="Preencha">
      <formula>NOT(ISERROR(SEARCH("Preencha",C184)))</formula>
    </cfRule>
    <cfRule type="cellIs" dxfId="1196" priority="132" operator="equal">
      <formula>"Selecione uma opção:"</formula>
    </cfRule>
  </conditionalFormatting>
  <conditionalFormatting sqref="C202:Q202">
    <cfRule type="containsText" dxfId="1195" priority="125" operator="containsText" text="Preencha">
      <formula>NOT(ISERROR(SEARCH("Preencha",C202)))</formula>
    </cfRule>
    <cfRule type="cellIs" dxfId="1194" priority="126" operator="equal">
      <formula>"Selecione uma opção:"</formula>
    </cfRule>
  </conditionalFormatting>
  <conditionalFormatting sqref="N227:Q227 C228:Q229">
    <cfRule type="containsText" dxfId="1193" priority="129" operator="containsText" text="Preencha">
      <formula>NOT(ISERROR(SEARCH("Preencha",C227)))</formula>
    </cfRule>
    <cfRule type="cellIs" dxfId="1192" priority="130" operator="equal">
      <formula>"Selecione uma opção:"</formula>
    </cfRule>
  </conditionalFormatting>
  <conditionalFormatting sqref="C206:Q206">
    <cfRule type="containsText" dxfId="1191" priority="127" operator="containsText" text="Preencha">
      <formula>NOT(ISERROR(SEARCH("Preencha",C206)))</formula>
    </cfRule>
    <cfRule type="cellIs" dxfId="1190" priority="128" operator="equal">
      <formula>"Selecione uma opção:"</formula>
    </cfRule>
  </conditionalFormatting>
  <conditionalFormatting sqref="G227">
    <cfRule type="containsText" dxfId="1189" priority="123" operator="containsText" text="Preencha">
      <formula>NOT(ISERROR(SEARCH("Preencha",G227)))</formula>
    </cfRule>
    <cfRule type="cellIs" dxfId="1188" priority="124" operator="equal">
      <formula>"Selecione uma opção:"</formula>
    </cfRule>
  </conditionalFormatting>
  <conditionalFormatting sqref="C230:Q230">
    <cfRule type="containsText" dxfId="1187" priority="119" operator="containsText" text="Preencha">
      <formula>NOT(ISERROR(SEARCH("Preencha",C230)))</formula>
    </cfRule>
    <cfRule type="cellIs" dxfId="1186" priority="120" operator="equal">
      <formula>"Selecione uma opção:"</formula>
    </cfRule>
  </conditionalFormatting>
  <conditionalFormatting sqref="C234:Q234">
    <cfRule type="containsText" dxfId="1185" priority="121" operator="containsText" text="Preencha">
      <formula>NOT(ISERROR(SEARCH("Preencha",C234)))</formula>
    </cfRule>
    <cfRule type="cellIs" dxfId="1184" priority="122" operator="equal">
      <formula>"Selecione uma opção:"</formula>
    </cfRule>
  </conditionalFormatting>
  <conditionalFormatting sqref="C258:Q258">
    <cfRule type="containsText" dxfId="1183" priority="113" operator="containsText" text="Preencha">
      <formula>NOT(ISERROR(SEARCH("Preencha",C258)))</formula>
    </cfRule>
    <cfRule type="cellIs" dxfId="1182" priority="114" operator="equal">
      <formula>"Selecione uma opção:"</formula>
    </cfRule>
  </conditionalFormatting>
  <conditionalFormatting sqref="C300:I300">
    <cfRule type="containsText" dxfId="1181" priority="117" operator="containsText" text="Preencha">
      <formula>NOT(ISERROR(SEARCH("Preencha",C300)))</formula>
    </cfRule>
    <cfRule type="cellIs" dxfId="1180" priority="118" operator="equal">
      <formula>"Selecione uma opção:"</formula>
    </cfRule>
  </conditionalFormatting>
  <conditionalFormatting sqref="C262:Q262">
    <cfRule type="containsText" dxfId="1179" priority="115" operator="containsText" text="Preencha">
      <formula>NOT(ISERROR(SEARCH("Preencha",C262)))</formula>
    </cfRule>
    <cfRule type="cellIs" dxfId="1178" priority="116" operator="equal">
      <formula>"Selecione uma opção:"</formula>
    </cfRule>
  </conditionalFormatting>
  <conditionalFormatting sqref="C187 C186:Q186">
    <cfRule type="containsText" dxfId="1177" priority="111" operator="containsText" text="Preencha">
      <formula>NOT(ISERROR(SEARCH("Preencha",C186)))</formula>
    </cfRule>
    <cfRule type="cellIs" dxfId="1176" priority="112" operator="equal">
      <formula>"Selecione uma opção:"</formula>
    </cfRule>
  </conditionalFormatting>
  <conditionalFormatting sqref="C204:Q204">
    <cfRule type="containsText" dxfId="1175" priority="109" operator="containsText" text="Preencha">
      <formula>NOT(ISERROR(SEARCH("Preencha",C204)))</formula>
    </cfRule>
    <cfRule type="cellIs" dxfId="1174" priority="110" operator="equal">
      <formula>"Selecione uma opção:"</formula>
    </cfRule>
  </conditionalFormatting>
  <conditionalFormatting sqref="C233 C232:Q232">
    <cfRule type="containsText" dxfId="1173" priority="107" operator="containsText" text="Preencha">
      <formula>NOT(ISERROR(SEARCH("Preencha",C232)))</formula>
    </cfRule>
    <cfRule type="cellIs" dxfId="1172" priority="108" operator="equal">
      <formula>"Selecione uma opção:"</formula>
    </cfRule>
  </conditionalFormatting>
  <conditionalFormatting sqref="C261 C260:Q260">
    <cfRule type="containsText" dxfId="1171" priority="105" operator="containsText" text="Preencha">
      <formula>NOT(ISERROR(SEARCH("Preencha",C260)))</formula>
    </cfRule>
    <cfRule type="cellIs" dxfId="1170" priority="106" operator="equal">
      <formula>"Selecione uma opção:"</formula>
    </cfRule>
  </conditionalFormatting>
  <conditionalFormatting sqref="I191:I199">
    <cfRule type="containsText" dxfId="1169" priority="99" operator="containsText" text="Preencha">
      <formula>NOT(ISERROR(SEARCH("Preencha",I191)))</formula>
    </cfRule>
    <cfRule type="cellIs" dxfId="1168" priority="100" operator="equal">
      <formula>"Selecione uma opção:"</formula>
    </cfRule>
  </conditionalFormatting>
  <conditionalFormatting sqref="E190 G190:H190 C191:C199 E191:H199 K199:Q199 N190:Q198">
    <cfRule type="containsText" dxfId="1167" priority="103" operator="containsText" text="Preencha">
      <formula>NOT(ISERROR(SEARCH("Preencha",C190)))</formula>
    </cfRule>
    <cfRule type="cellIs" dxfId="1166" priority="104" operator="equal">
      <formula>"Selecione uma opção:"</formula>
    </cfRule>
  </conditionalFormatting>
  <conditionalFormatting sqref="C190 I190">
    <cfRule type="containsText" dxfId="1165" priority="101" operator="containsText" text="Preencha">
      <formula>NOT(ISERROR(SEARCH("Preencha",C190)))</formula>
    </cfRule>
    <cfRule type="cellIs" dxfId="1164" priority="102" operator="equal">
      <formula>"Selecione uma opção:"</formula>
    </cfRule>
  </conditionalFormatting>
  <conditionalFormatting sqref="G216:H226 N216:Q226 C216:C227">
    <cfRule type="containsText" dxfId="1163" priority="89" operator="containsText" text="Preencha">
      <formula>NOT(ISERROR(SEARCH("Preencha",C216)))</formula>
    </cfRule>
    <cfRule type="cellIs" dxfId="1162" priority="90" operator="equal">
      <formula>"Selecione uma opção:"</formula>
    </cfRule>
  </conditionalFormatting>
  <conditionalFormatting sqref="I216:I226">
    <cfRule type="containsText" dxfId="1161" priority="87" operator="containsText" text="Preencha">
      <formula>NOT(ISERROR(SEARCH("Preencha",I216)))</formula>
    </cfRule>
    <cfRule type="cellIs" dxfId="1160" priority="88" operator="equal">
      <formula>"Selecione uma opção:"</formula>
    </cfRule>
  </conditionalFormatting>
  <conditionalFormatting sqref="C256:Q256 N255:Q255">
    <cfRule type="containsText" dxfId="1159" priority="85" operator="containsText" text="Preencha">
      <formula>NOT(ISERROR(SEARCH("Preencha",C255)))</formula>
    </cfRule>
    <cfRule type="cellIs" dxfId="1158" priority="86" operator="equal">
      <formula>"Selecione uma opção:"</formula>
    </cfRule>
  </conditionalFormatting>
  <conditionalFormatting sqref="I209:I215">
    <cfRule type="containsText" dxfId="1157" priority="93" operator="containsText" text="Preencha">
      <formula>NOT(ISERROR(SEARCH("Preencha",I209)))</formula>
    </cfRule>
    <cfRule type="cellIs" dxfId="1156" priority="94" operator="equal">
      <formula>"Selecione uma opção:"</formula>
    </cfRule>
  </conditionalFormatting>
  <conditionalFormatting sqref="E208 G208:H208 C209:C215 E209:H210 N208:Q215 G211:H215 E211:F227">
    <cfRule type="containsText" dxfId="1155" priority="97" operator="containsText" text="Preencha">
      <formula>NOT(ISERROR(SEARCH("Preencha",C208)))</formula>
    </cfRule>
    <cfRule type="cellIs" dxfId="1154" priority="98" operator="equal">
      <formula>"Selecione uma opção:"</formula>
    </cfRule>
  </conditionalFormatting>
  <conditionalFormatting sqref="C208 I208">
    <cfRule type="containsText" dxfId="1153" priority="95" operator="containsText" text="Preencha">
      <formula>NOT(ISERROR(SEARCH("Preencha",C208)))</formula>
    </cfRule>
    <cfRule type="cellIs" dxfId="1152" priority="96" operator="equal">
      <formula>"Selecione uma opção:"</formula>
    </cfRule>
  </conditionalFormatting>
  <conditionalFormatting sqref="C205">
    <cfRule type="containsText" dxfId="1151" priority="91" operator="containsText" text="Preencha">
      <formula>NOT(ISERROR(SEARCH("Preencha",C205)))</formula>
    </cfRule>
    <cfRule type="cellIs" dxfId="1150" priority="92" operator="equal">
      <formula>"Selecione uma opção:"</formula>
    </cfRule>
  </conditionalFormatting>
  <conditionalFormatting sqref="G255">
    <cfRule type="containsText" dxfId="1149" priority="83" operator="containsText" text="Preencha">
      <formula>NOT(ISERROR(SEARCH("Preencha",G255)))</formula>
    </cfRule>
    <cfRule type="cellIs" dxfId="1148" priority="84" operator="equal">
      <formula>"Selecione uma opção:"</formula>
    </cfRule>
  </conditionalFormatting>
  <conditionalFormatting sqref="I237:I243">
    <cfRule type="containsText" dxfId="1147" priority="77" operator="containsText" text="Preencha">
      <formula>NOT(ISERROR(SEARCH("Preencha",I237)))</formula>
    </cfRule>
    <cfRule type="cellIs" dxfId="1146" priority="78" operator="equal">
      <formula>"Selecione uma opção:"</formula>
    </cfRule>
  </conditionalFormatting>
  <conditionalFormatting sqref="E236 G236:H236 C237:C243 E237:H238 N236:Q243 G239:H243 E239:F255">
    <cfRule type="containsText" dxfId="1145" priority="81" operator="containsText" text="Preencha">
      <formula>NOT(ISERROR(SEARCH("Preencha",C236)))</formula>
    </cfRule>
    <cfRule type="cellIs" dxfId="1144" priority="82" operator="equal">
      <formula>"Selecione uma opção:"</formula>
    </cfRule>
  </conditionalFormatting>
  <conditionalFormatting sqref="C236 I236">
    <cfRule type="containsText" dxfId="1143" priority="79" operator="containsText" text="Preencha">
      <formula>NOT(ISERROR(SEARCH("Preencha",C236)))</formula>
    </cfRule>
    <cfRule type="cellIs" dxfId="1142" priority="80" operator="equal">
      <formula>"Selecione uma opção:"</formula>
    </cfRule>
  </conditionalFormatting>
  <conditionalFormatting sqref="I244:I254">
    <cfRule type="containsText" dxfId="1141" priority="73" operator="containsText" text="Preencha">
      <formula>NOT(ISERROR(SEARCH("Preencha",I244)))</formula>
    </cfRule>
    <cfRule type="cellIs" dxfId="1140" priority="74" operator="equal">
      <formula>"Selecione uma opção:"</formula>
    </cfRule>
  </conditionalFormatting>
  <conditionalFormatting sqref="G244:H254 N244:Q254 C244:C255">
    <cfRule type="containsText" dxfId="1139" priority="75" operator="containsText" text="Preencha">
      <formula>NOT(ISERROR(SEARCH("Preencha",C244)))</formula>
    </cfRule>
    <cfRule type="cellIs" dxfId="1138" priority="76" operator="equal">
      <formula>"Selecione uma opção:"</formula>
    </cfRule>
  </conditionalFormatting>
  <conditionalFormatting sqref="I264">
    <cfRule type="containsText" dxfId="1137" priority="63" operator="containsText" text="Preencha">
      <formula>NOT(ISERROR(SEARCH("Preencha",I264)))</formula>
    </cfRule>
    <cfRule type="cellIs" dxfId="1136" priority="64" operator="equal">
      <formula>"Selecione uma opção:"</formula>
    </cfRule>
  </conditionalFormatting>
  <conditionalFormatting sqref="N272:Q282">
    <cfRule type="containsText" dxfId="1135" priority="67" operator="containsText" text="Preencha">
      <formula>NOT(ISERROR(SEARCH("Preencha",N272)))</formula>
    </cfRule>
    <cfRule type="cellIs" dxfId="1134" priority="68" operator="equal">
      <formula>"Selecione uma opção:"</formula>
    </cfRule>
  </conditionalFormatting>
  <conditionalFormatting sqref="N264:Q271 C265:C299">
    <cfRule type="containsText" dxfId="1133" priority="71" operator="containsText" text="Preencha">
      <formula>NOT(ISERROR(SEARCH("Preencha",C264)))</formula>
    </cfRule>
    <cfRule type="cellIs" dxfId="1132" priority="72" operator="equal">
      <formula>"Selecione uma opção:"</formula>
    </cfRule>
  </conditionalFormatting>
  <conditionalFormatting sqref="C264">
    <cfRule type="containsText" dxfId="1131" priority="69" operator="containsText" text="Preencha">
      <formula>NOT(ISERROR(SEARCH("Preencha",C264)))</formula>
    </cfRule>
    <cfRule type="cellIs" dxfId="1130" priority="70" operator="equal">
      <formula>"Selecione uma opção:"</formula>
    </cfRule>
  </conditionalFormatting>
  <conditionalFormatting sqref="N283:Q299">
    <cfRule type="containsText" dxfId="1129" priority="65" operator="containsText" text="Preencha">
      <formula>NOT(ISERROR(SEARCH("Preencha",N283)))</formula>
    </cfRule>
    <cfRule type="cellIs" dxfId="1128" priority="66" operator="equal">
      <formula>"Selecione uma opção:"</formula>
    </cfRule>
  </conditionalFormatting>
  <conditionalFormatting sqref="I265:I299">
    <cfRule type="containsText" dxfId="1127" priority="61" operator="containsText" text="Preencha">
      <formula>NOT(ISERROR(SEARCH("Preencha",I265)))</formula>
    </cfRule>
    <cfRule type="cellIs" dxfId="1126" priority="62" operator="equal">
      <formula>"Selecione uma opção:"</formula>
    </cfRule>
  </conditionalFormatting>
  <conditionalFormatting sqref="J300:Q300">
    <cfRule type="containsText" dxfId="1125" priority="59" operator="containsText" text="Preencha">
      <formula>NOT(ISERROR(SEARCH("Preencha",J300)))</formula>
    </cfRule>
    <cfRule type="cellIs" dxfId="1124" priority="60" operator="equal">
      <formula>"Selecione uma opção:"</formula>
    </cfRule>
  </conditionalFormatting>
  <conditionalFormatting sqref="C185:Q185">
    <cfRule type="containsText" dxfId="1123" priority="57" operator="containsText" text="Preencha">
      <formula>NOT(ISERROR(SEARCH("Preencha",C185)))</formula>
    </cfRule>
    <cfRule type="cellIs" dxfId="1122" priority="58" operator="equal">
      <formula>"Selecione uma opção:"</formula>
    </cfRule>
  </conditionalFormatting>
  <conditionalFormatting sqref="C203:Q203">
    <cfRule type="containsText" dxfId="1121" priority="55" operator="containsText" text="Preencha">
      <formula>NOT(ISERROR(SEARCH("Preencha",C203)))</formula>
    </cfRule>
    <cfRule type="cellIs" dxfId="1120" priority="56" operator="equal">
      <formula>"Selecione uma opção:"</formula>
    </cfRule>
  </conditionalFormatting>
  <conditionalFormatting sqref="C231:Q231">
    <cfRule type="containsText" dxfId="1119" priority="53" operator="containsText" text="Preencha">
      <formula>NOT(ISERROR(SEARCH("Preencha",C231)))</formula>
    </cfRule>
    <cfRule type="cellIs" dxfId="1118" priority="54" operator="equal">
      <formula>"Selecione uma opção:"</formula>
    </cfRule>
  </conditionalFormatting>
  <conditionalFormatting sqref="C259:Q259">
    <cfRule type="containsText" dxfId="1117" priority="51" operator="containsText" text="Preencha">
      <formula>NOT(ISERROR(SEARCH("Preencha",C259)))</formula>
    </cfRule>
    <cfRule type="cellIs" dxfId="1116" priority="52" operator="equal">
      <formula>"Selecione uma opção:"</formula>
    </cfRule>
  </conditionalFormatting>
  <conditionalFormatting sqref="C132:C181 E132:H181 K132:P181">
    <cfRule type="containsText" dxfId="1115" priority="49" operator="containsText" text="Preencha">
      <formula>NOT(ISERROR(SEARCH("Preencha",C132)))</formula>
    </cfRule>
    <cfRule type="cellIs" dxfId="1114" priority="50" operator="equal">
      <formula>"Selecione uma opção:"</formula>
    </cfRule>
  </conditionalFormatting>
  <conditionalFormatting sqref="I181">
    <cfRule type="containsText" dxfId="1113" priority="47" operator="containsText" text="Preencha">
      <formula>NOT(ISERROR(SEARCH("Preencha",I181)))</formula>
    </cfRule>
    <cfRule type="cellIs" dxfId="1112" priority="48" operator="equal">
      <formula>"Selecione uma opção:"</formula>
    </cfRule>
  </conditionalFormatting>
  <conditionalFormatting sqref="I132:I180">
    <cfRule type="containsText" dxfId="1111" priority="45" operator="containsText" text="Preencha">
      <formula>NOT(ISERROR(SEARCH("Preencha",I132)))</formula>
    </cfRule>
    <cfRule type="cellIs" dxfId="1110" priority="46" operator="equal">
      <formula>"Selecione uma opção:"</formula>
    </cfRule>
  </conditionalFormatting>
  <conditionalFormatting sqref="Q132:Q181">
    <cfRule type="containsText" dxfId="1109" priority="33" operator="containsText" text="Preencha">
      <formula>NOT(ISERROR(SEARCH("Preencha",Q132)))</formula>
    </cfRule>
    <cfRule type="cellIs" dxfId="1108" priority="34" operator="equal">
      <formula>"Selecione uma opção:"</formula>
    </cfRule>
  </conditionalFormatting>
  <conditionalFormatting sqref="C65:Q65">
    <cfRule type="containsText" dxfId="1107" priority="31" operator="containsText" text="Preencha">
      <formula>NOT(ISERROR(SEARCH("Preencha",C65)))</formula>
    </cfRule>
    <cfRule type="cellIs" dxfId="1106" priority="32" operator="equal">
      <formula>"Selecione uma opção:"</formula>
    </cfRule>
  </conditionalFormatting>
  <conditionalFormatting sqref="E39">
    <cfRule type="containsText" dxfId="1105" priority="29" operator="containsText" text="Preencha">
      <formula>NOT(ISERROR(SEARCH("Preencha",E39)))</formula>
    </cfRule>
    <cfRule type="cellIs" dxfId="1104" priority="30" operator="equal">
      <formula>"Selecione uma opção:"</formula>
    </cfRule>
  </conditionalFormatting>
  <conditionalFormatting sqref="C40:E64">
    <cfRule type="containsText" dxfId="1103" priority="27" operator="containsText" text="Preencha">
      <formula>NOT(ISERROR(SEARCH("Preencha",C40)))</formula>
    </cfRule>
    <cfRule type="cellIs" dxfId="1102" priority="28" operator="equal">
      <formula>"Selecione uma opção:"</formula>
    </cfRule>
  </conditionalFormatting>
  <conditionalFormatting sqref="C40:C64 I40:I64">
    <cfRule type="containsText" dxfId="1101" priority="25" operator="containsText" text="Preencha">
      <formula>NOT(ISERROR(SEARCH("Preencha",C40)))</formula>
    </cfRule>
    <cfRule type="cellIs" dxfId="1100" priority="26" operator="equal">
      <formula>"Selecione uma opção:"</formula>
    </cfRule>
  </conditionalFormatting>
  <conditionalFormatting sqref="F40:F64">
    <cfRule type="containsText" dxfId="1099" priority="23" operator="containsText" text="Preencha">
      <formula>NOT(ISERROR(SEARCH("Preencha",F40)))</formula>
    </cfRule>
    <cfRule type="cellIs" dxfId="1098" priority="24" operator="equal">
      <formula>"Selecione uma opção:"</formula>
    </cfRule>
  </conditionalFormatting>
  <conditionalFormatting sqref="J40:J64">
    <cfRule type="containsText" dxfId="1097" priority="21" operator="containsText" text="Preencha">
      <formula>NOT(ISERROR(SEARCH("Preencha",J40)))</formula>
    </cfRule>
    <cfRule type="cellIs" dxfId="1096" priority="22" operator="equal">
      <formula>"Selecione uma opção:"</formula>
    </cfRule>
  </conditionalFormatting>
  <conditionalFormatting sqref="J40:J64">
    <cfRule type="cellIs" dxfId="1095" priority="20" operator="equal">
      <formula>0</formula>
    </cfRule>
  </conditionalFormatting>
  <conditionalFormatting sqref="J38:Q38">
    <cfRule type="containsText" dxfId="1094" priority="18" operator="containsText" text="Preencha">
      <formula>NOT(ISERROR(SEARCH("Preencha",J38)))</formula>
    </cfRule>
    <cfRule type="cellIs" dxfId="1093" priority="19" operator="equal">
      <formula>"Selecione uma opção:"</formula>
    </cfRule>
  </conditionalFormatting>
  <conditionalFormatting sqref="C15:E37">
    <cfRule type="containsText" dxfId="1092" priority="16" operator="containsText" text="Preencha">
      <formula>NOT(ISERROR(SEARCH("Preencha",C15)))</formula>
    </cfRule>
    <cfRule type="cellIs" dxfId="1091" priority="17" operator="equal">
      <formula>"Selecione uma opção:"</formula>
    </cfRule>
  </conditionalFormatting>
  <conditionalFormatting sqref="F15 I15 C15">
    <cfRule type="containsText" dxfId="1090" priority="14" operator="containsText" text="Preencha">
      <formula>NOT(ISERROR(SEARCH("Preencha",C15)))</formula>
    </cfRule>
    <cfRule type="cellIs" dxfId="1089" priority="15" operator="equal">
      <formula>"Selecione uma opção:"</formula>
    </cfRule>
  </conditionalFormatting>
  <conditionalFormatting sqref="I16:I37 C16:C37">
    <cfRule type="containsText" dxfId="1088" priority="12" operator="containsText" text="Preencha">
      <formula>NOT(ISERROR(SEARCH("Preencha",C16)))</formula>
    </cfRule>
    <cfRule type="cellIs" dxfId="1087" priority="13" operator="equal">
      <formula>"Selecione uma opção:"</formula>
    </cfRule>
  </conditionalFormatting>
  <conditionalFormatting sqref="F16:F37">
    <cfRule type="containsText" dxfId="1086" priority="10" operator="containsText" text="Preencha">
      <formula>NOT(ISERROR(SEARCH("Preencha",F16)))</formula>
    </cfRule>
    <cfRule type="cellIs" dxfId="1085" priority="11" operator="equal">
      <formula>"Selecione uma opção:"</formula>
    </cfRule>
  </conditionalFormatting>
  <conditionalFormatting sqref="J15">
    <cfRule type="containsText" dxfId="1084" priority="8" operator="containsText" text="Preencha">
      <formula>NOT(ISERROR(SEARCH("Preencha",J15)))</formula>
    </cfRule>
    <cfRule type="cellIs" dxfId="1083" priority="9" operator="equal">
      <formula>"Selecione uma opção:"</formula>
    </cfRule>
  </conditionalFormatting>
  <conditionalFormatting sqref="J16:J37">
    <cfRule type="containsText" dxfId="1082" priority="6" operator="containsText" text="Preencha">
      <formula>NOT(ISERROR(SEARCH("Preencha",J16)))</formula>
    </cfRule>
    <cfRule type="cellIs" dxfId="1081" priority="7" operator="equal">
      <formula>"Selecione uma opção:"</formula>
    </cfRule>
  </conditionalFormatting>
  <conditionalFormatting sqref="J15:J37">
    <cfRule type="cellIs" dxfId="1080" priority="5" operator="equal">
      <formula>0</formula>
    </cfRule>
  </conditionalFormatting>
  <conditionalFormatting sqref="J15">
    <cfRule type="containsText" dxfId="1079" priority="3" operator="containsText" text="Preencha">
      <formula>NOT(ISERROR(SEARCH("Preencha",J15)))</formula>
    </cfRule>
    <cfRule type="cellIs" dxfId="1078" priority="4" operator="equal">
      <formula>"Selecione uma opção:"</formula>
    </cfRule>
  </conditionalFormatting>
  <conditionalFormatting sqref="J15">
    <cfRule type="containsText" dxfId="1077" priority="1" operator="containsText" text="Preencha">
      <formula>NOT(ISERROR(SEARCH("Preencha",J15)))</formula>
    </cfRule>
    <cfRule type="cellIs" dxfId="1076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9F7B8161-F159-41BD-B6B0-0AE81659B5ED}">
      <formula1>0</formula1>
      <formula2>1000</formula2>
    </dataValidation>
    <dataValidation type="list" allowBlank="1" showInputMessage="1" showErrorMessage="1" sqref="H40:H64" xr:uid="{B4723CDF-4532-43DC-9648-30B33298318F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91E6EEA-EC7C-49A6-A036-2E8E77609A37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4C87A931-723C-46D2-AD23-259EEB7044ED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4D66FB4E-E6C9-45AD-BE51-BCF2CE1BBAB4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7CD400B2B0C344E9E96A9237B2427C7" ma:contentTypeVersion="16" ma:contentTypeDescription="Criar um novo documento." ma:contentTypeScope="" ma:versionID="2db6ddec8c01a448d0b1b43c0a56d23d">
  <xsd:schema xmlns:xsd="http://www.w3.org/2001/XMLSchema" xmlns:xs="http://www.w3.org/2001/XMLSchema" xmlns:p="http://schemas.microsoft.com/office/2006/metadata/properties" xmlns:ns2="b94d0cc7-c617-4c2a-ac5e-d62c63f5d883" xmlns:ns3="4e5630ce-bf32-477f-a82d-69296a7b81eb" targetNamespace="http://schemas.microsoft.com/office/2006/metadata/properties" ma:root="true" ma:fieldsID="5a6230c0dd89e4096f7f5785b8cf103d" ns2:_="" ns3:_="">
    <xsd:import namespace="b94d0cc7-c617-4c2a-ac5e-d62c63f5d883"/>
    <xsd:import namespace="4e5630ce-bf32-477f-a82d-69296a7b81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d0cc7-c617-4c2a-ac5e-d62c63f5d8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18074987-1500-421c-b627-078d44174b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630ce-bf32-477f-a82d-69296a7b81e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9a54fa4-5127-4d8d-82ab-7350a19a26bc}" ma:internalName="TaxCatchAll" ma:showField="CatchAllData" ma:web="4e5630ce-bf32-477f-a82d-69296a7b81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e5630ce-bf32-477f-a82d-69296a7b81eb" xsi:nil="true"/>
    <lcf76f155ced4ddcb4097134ff3c332f xmlns="b94d0cc7-c617-4c2a-ac5e-d62c63f5d88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7951FD9-1958-43C8-9F8D-4E0BF4B1591E}"/>
</file>

<file path=customXml/itemProps2.xml><?xml version="1.0" encoding="utf-8"?>
<ds:datastoreItem xmlns:ds="http://schemas.openxmlformats.org/officeDocument/2006/customXml" ds:itemID="{E542821D-5801-4DC1-A145-43C95755A3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21332F-FDF3-4A0A-A59D-FCF8835CC10B}">
  <ds:schemaRefs>
    <ds:schemaRef ds:uri="http://www.w3.org/XML/1998/namespace"/>
    <ds:schemaRef ds:uri="http://purl.org/dc/elements/1.1/"/>
    <ds:schemaRef ds:uri="http://schemas.openxmlformats.org/package/2006/metadata/core-properties"/>
    <ds:schemaRef ds:uri="b94d0cc7-c617-4c2a-ac5e-d62c63f5d883"/>
    <ds:schemaRef ds:uri="4e5630ce-bf32-477f-a82d-69296a7b81eb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14</vt:i4>
      </vt:variant>
    </vt:vector>
  </HeadingPairs>
  <TitlesOfParts>
    <vt:vector size="14" baseType="lpstr">
      <vt:lpstr>Capa</vt:lpstr>
      <vt:lpstr>Operação</vt:lpstr>
      <vt:lpstr>Custos Totais Incorridos</vt:lpstr>
      <vt:lpstr>Calculo Taxa RH</vt:lpstr>
      <vt:lpstr>1º Trim</vt:lpstr>
      <vt:lpstr>2º Trim</vt:lpstr>
      <vt:lpstr>3º Trim</vt:lpstr>
      <vt:lpstr>4º Trim</vt:lpstr>
      <vt:lpstr>5º Trim</vt:lpstr>
      <vt:lpstr>6º Trim</vt:lpstr>
      <vt:lpstr>7º Trim</vt:lpstr>
      <vt:lpstr>8º Trim</vt:lpstr>
      <vt:lpstr>9º Trim</vt:lpstr>
      <vt:lpstr>Check-list Documentos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Marisa</dc:creator>
  <cp:lastModifiedBy>Carla Dickson</cp:lastModifiedBy>
  <cp:lastPrinted>2022-09-12T08:46:22Z</cp:lastPrinted>
  <dcterms:created xsi:type="dcterms:W3CDTF">2017-10-19T13:47:22Z</dcterms:created>
  <dcterms:modified xsi:type="dcterms:W3CDTF">2022-09-12T08:54:28Z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0x01010027CD400B2B0C344E9E96A9237B2427C7</vt:lpwstr>
  </property>
  <property fmtid="{D5CDD505-2E9C-101B-9397-08002B2CF9AE}" pid="3" name="MediaServiceImageTags">
    <vt:lpwstr/>
  </property>
</Properties>
</file>